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275" windowHeight="7170" activeTab="0"/>
  </bookViews>
  <sheets>
    <sheet name="Summary" sheetId="1" r:id="rId1"/>
    <sheet name="FS184" sheetId="2" r:id="rId2"/>
    <sheet name="GT421" sheetId="3" r:id="rId3"/>
    <sheet name="GT481" sheetId="4" r:id="rId4"/>
    <sheet name="KZN225" sheetId="5" r:id="rId5"/>
    <sheet name="KZN252" sheetId="6" r:id="rId6"/>
    <sheet name="KZN282" sheetId="7" r:id="rId7"/>
    <sheet name="LIM354" sheetId="8" r:id="rId8"/>
    <sheet name="MP307" sheetId="9" r:id="rId9"/>
    <sheet name="MP312" sheetId="10" r:id="rId10"/>
    <sheet name="MP313" sheetId="11" r:id="rId11"/>
    <sheet name="MP326" sheetId="12" r:id="rId12"/>
    <sheet name="NC091" sheetId="13" r:id="rId13"/>
    <sheet name="NW372" sheetId="14" r:id="rId14"/>
    <sheet name="NW373" sheetId="15" r:id="rId15"/>
    <sheet name="NW403" sheetId="16" r:id="rId16"/>
    <sheet name="NW405" sheetId="17" r:id="rId17"/>
    <sheet name="WC023" sheetId="18" r:id="rId18"/>
    <sheet name="WC024" sheetId="19" r:id="rId19"/>
    <sheet name="WC044" sheetId="20" r:id="rId20"/>
  </sheets>
  <definedNames>
    <definedName name="_xlnm.Print_Area" localSheetId="1">'FS184'!$A$1:$O$38</definedName>
    <definedName name="_xlnm.Print_Area" localSheetId="2">'GT421'!$A$1:$O$38</definedName>
    <definedName name="_xlnm.Print_Area" localSheetId="3">'GT481'!$A$1:$O$38</definedName>
    <definedName name="_xlnm.Print_Area" localSheetId="4">'KZN225'!$A$1:$O$38</definedName>
    <definedName name="_xlnm.Print_Area" localSheetId="5">'KZN252'!$A$1:$O$38</definedName>
    <definedName name="_xlnm.Print_Area" localSheetId="6">'KZN282'!$A$1:$O$38</definedName>
    <definedName name="_xlnm.Print_Area" localSheetId="7">'LIM354'!$A$1:$O$38</definedName>
    <definedName name="_xlnm.Print_Area" localSheetId="8">'MP307'!$A$1:$O$38</definedName>
    <definedName name="_xlnm.Print_Area" localSheetId="9">'MP312'!$A$1:$O$38</definedName>
    <definedName name="_xlnm.Print_Area" localSheetId="10">'MP313'!$A$1:$O$38</definedName>
    <definedName name="_xlnm.Print_Area" localSheetId="11">'MP326'!$A$1:$O$38</definedName>
    <definedName name="_xlnm.Print_Area" localSheetId="12">'NC091'!$A$1:$O$38</definedName>
    <definedName name="_xlnm.Print_Area" localSheetId="13">'NW372'!$A$1:$O$38</definedName>
    <definedName name="_xlnm.Print_Area" localSheetId="14">'NW373'!$A$1:$O$38</definedName>
    <definedName name="_xlnm.Print_Area" localSheetId="15">'NW403'!$A$1:$O$38</definedName>
    <definedName name="_xlnm.Print_Area" localSheetId="16">'NW405'!$A$1:$O$38</definedName>
    <definedName name="_xlnm.Print_Area" localSheetId="0">'Summary'!$A$1:$O$38</definedName>
    <definedName name="_xlnm.Print_Area" localSheetId="17">'WC023'!$A$1:$O$38</definedName>
    <definedName name="_xlnm.Print_Area" localSheetId="18">'WC024'!$A$1:$O$38</definedName>
    <definedName name="_xlnm.Print_Area" localSheetId="19">'WC044'!$A$1:$O$38</definedName>
  </definedNames>
  <calcPr fullCalcOnLoad="1"/>
</workbook>
</file>

<file path=xl/sharedStrings.xml><?xml version="1.0" encoding="utf-8"?>
<sst xmlns="http://schemas.openxmlformats.org/spreadsheetml/2006/main" count="1920" uniqueCount="67">
  <si>
    <t/>
  </si>
  <si>
    <t/>
  </si>
  <si>
    <t>Free State: Matjhabeng (FS184)</t>
  </si>
  <si>
    <t>STATEMENT OF CAPITAL AND OPERATING EXPENDITURE FOR 2021/22</t>
  </si>
  <si>
    <t>Changes to baseline</t>
  </si>
  <si>
    <t>2021/22</t>
  </si>
  <si>
    <t>2022/23</t>
  </si>
  <si>
    <t>2023/24</t>
  </si>
  <si>
    <t>% change to baseline</t>
  </si>
  <si>
    <t>% share of total change to baseline</t>
  </si>
  <si>
    <t>R thousands</t>
  </si>
  <si>
    <t>2020/21 Medium term estimates (1)</t>
  </si>
  <si>
    <t>2021/22 Draft Medium term estimates (2)</t>
  </si>
  <si>
    <t>2020/21 Medium term estimates (3)</t>
  </si>
  <si>
    <t>2021/22 Draft Medium term estimates (4)</t>
  </si>
  <si>
    <t>2021/22 Draft Medium term estimates (5)</t>
  </si>
  <si>
    <t xml:space="preserve"> 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</si>
  <si>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</si>
  <si>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</si>
  <si>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</si>
  <si>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</si>
  <si>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</si>
  <si>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</si>
  <si>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</si>
  <si>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</si>
  <si>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</si>
  <si>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</si>
  <si>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</si>
  <si>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</si>
  <si>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</si>
  <si>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</si>
  <si>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</si>
  <si>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</si>
  <si>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Total funding</t>
  </si>
  <si>
    <t>Capital Expenditure</t>
  </si>
  <si>
    <t>Water supply infrastructure</t>
  </si>
  <si>
    <t>Electrical infrastructure</t>
  </si>
  <si>
    <t>Housing</t>
  </si>
  <si>
    <t>Roads and storm water infrastructure</t>
  </si>
  <si>
    <t>Other</t>
  </si>
  <si>
    <t>Total expenditure</t>
  </si>
  <si>
    <t>(1) Adopted budget informed by MSCOA 2020/21, projection for 2021/22</t>
  </si>
  <si>
    <t>(2) Adopted   budget informed by MSCOA 2021/22</t>
  </si>
  <si>
    <t>(3) Adopted budget informed by MSCOA 2020/21, projection for 2022/23</t>
  </si>
  <si>
    <t>(4) Adopted budget informed by MSCOA 2021/22, projection for 2022/23</t>
  </si>
  <si>
    <t>(5) Adopted budget informed by MSCOA 2021/22, projection for 2023/24</t>
  </si>
  <si>
    <t>Gauteng: Emfuleni (GT421)</t>
  </si>
  <si>
    <t>Gauteng: Mogale City (GT481)</t>
  </si>
  <si>
    <t>Kwazulu-Natal: Msunduzi (KZN225)</t>
  </si>
  <si>
    <t>Kwazulu-Natal: Newcastle (KZN252)</t>
  </si>
  <si>
    <t>Kwazulu-Natal: uMhlathuze (KZN282)</t>
  </si>
  <si>
    <t>Limpopo: Polokwane (LIM354)</t>
  </si>
  <si>
    <t>Mpumalanga: Govan Mbeki (MP307)</t>
  </si>
  <si>
    <t>Mpumalanga: Emalahleni (MP) (MP312)</t>
  </si>
  <si>
    <t>Mpumalanga: Steve Tshwete (MP313)</t>
  </si>
  <si>
    <t>Mpumalanga: City of Mbombela (MP326)</t>
  </si>
  <si>
    <t>Northern Cape: Sol Plaatje (NC091)</t>
  </si>
  <si>
    <t>North West: Madibeng (NW372)</t>
  </si>
  <si>
    <t>North West: Rustenburg (NW373)</t>
  </si>
  <si>
    <t>North West: City of Matlosana (NW403)</t>
  </si>
  <si>
    <t>North West: J B Marks (NW405)</t>
  </si>
  <si>
    <t>Western Cape: Drakenstein (WC023)</t>
  </si>
  <si>
    <t>Western Cape: Stellenbosch (WC024)</t>
  </si>
  <si>
    <t>Western Cape: George (WC044)</t>
  </si>
  <si>
    <t>2020/21 Medium term estimates</t>
  </si>
  <si>
    <t>2021/22 Draft Medium term estimates</t>
  </si>
  <si>
    <t>CONSOLIDATION FOR SECONDARY CITIES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</si>
</sst>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;\-#,###;"/>
    <numFmt numFmtId="165" formatCode="_ * #,##0_ ;_ * \-#,##0_ ;_ * &quot;-&quot;_ ;_ @_ "/>
    <numFmt numFmtId="166" formatCode="0.0%;_(* &quot;–&quot;_)"/>
    <numFmt numFmtId="167" formatCode="0.0\%;\(0.0\%\);_(* &quot;–&quot;_)"/>
    <numFmt numFmtId="168" formatCode="0.0\%;\(0.0\%\);_(* &quot;–&quot;_)\%"/>
    <numFmt numFmtId="169" formatCode="_(* #,##0,_);_(* \(#,##0,\);_(* &quot;- &quot;?_);_(@_)"/>
  </numFmts>
  <fonts count="50">
    <font>
      <sz val="10"/>
      <color rgb="FF00000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b/>
      <sz val="12"/>
      <color indexed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sz val="10"/>
      <color indexed="8"/>
      <name val="Arial Narrow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rgb="FF000000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/>
      <top style="thin"/>
      <bottom/>
    </border>
    <border>
      <left style="hair"/>
      <right/>
      <top style="thin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thin"/>
      <right/>
      <top/>
      <bottom/>
    </border>
    <border>
      <left/>
      <right style="hair"/>
      <top/>
      <bottom/>
    </border>
    <border>
      <left style="hair"/>
      <right/>
      <top/>
      <bottom/>
    </border>
    <border>
      <left/>
      <right/>
      <top style="hair"/>
      <bottom style="thin"/>
    </border>
    <border>
      <left style="hair"/>
      <right/>
      <top style="hair"/>
      <bottom style="thin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 style="hair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hair"/>
      <bottom style="medium"/>
    </border>
    <border>
      <left style="hair"/>
      <right/>
      <top style="hair"/>
      <bottom style="medium"/>
    </border>
    <border>
      <left/>
      <right style="thin"/>
      <top style="hair"/>
      <bottom style="medium"/>
    </border>
    <border>
      <left style="thin"/>
      <right/>
      <top style="hair"/>
      <bottom style="medium"/>
    </border>
    <border>
      <left/>
      <right style="hair"/>
      <top style="hair"/>
      <bottom style="thin"/>
    </border>
    <border>
      <left/>
      <right style="hair"/>
      <top style="hair"/>
      <bottom style="medium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7" fillId="32" borderId="7" applyNumberFormat="0" applyFont="0" applyAlignment="0" applyProtection="0"/>
    <xf numFmtId="0" fontId="46" fillId="27" borderId="8" applyNumberFormat="0" applyAlignment="0" applyProtection="0"/>
    <xf numFmtId="9" fontId="37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/>
    </xf>
    <xf numFmtId="0" fontId="6" fillId="0" borderId="10" xfId="0" applyNumberFormat="1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left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 wrapText="1"/>
      <protection/>
    </xf>
    <xf numFmtId="0" fontId="7" fillId="0" borderId="14" xfId="0" applyFont="1" applyFill="1" applyBorder="1" applyAlignment="1" applyProtection="1">
      <alignment horizontal="centerContinuous" vertical="top" wrapText="1"/>
      <protection/>
    </xf>
    <xf numFmtId="0" fontId="7" fillId="0" borderId="15" xfId="0" applyFont="1" applyFill="1" applyBorder="1" applyAlignment="1" applyProtection="1">
      <alignment horizontal="centerContinuous" vertical="top" wrapText="1"/>
      <protection/>
    </xf>
    <xf numFmtId="0" fontId="7" fillId="0" borderId="16" xfId="0" applyFont="1" applyFill="1" applyBorder="1" applyAlignment="1" applyProtection="1">
      <alignment horizontal="centerContinuous" vertical="top" wrapText="1"/>
      <protection/>
    </xf>
    <xf numFmtId="0" fontId="7" fillId="0" borderId="14" xfId="0" applyFont="1" applyBorder="1" applyAlignment="1" applyProtection="1">
      <alignment horizontal="centerContinuous" vertical="top" wrapText="1"/>
      <protection/>
    </xf>
    <xf numFmtId="0" fontId="7" fillId="0" borderId="15" xfId="0" applyFont="1" applyBorder="1" applyAlignment="1" applyProtection="1">
      <alignment horizontal="centerContinuous" vertical="top" wrapText="1"/>
      <protection/>
    </xf>
    <xf numFmtId="0" fontId="7" fillId="0" borderId="16" xfId="0" applyFont="1" applyBorder="1" applyAlignment="1" applyProtection="1">
      <alignment horizontal="centerContinuous" vertical="top" wrapText="1"/>
      <protection/>
    </xf>
    <xf numFmtId="0" fontId="9" fillId="0" borderId="14" xfId="0" applyFont="1" applyBorder="1" applyAlignment="1" applyProtection="1">
      <alignment horizontal="centerContinuous" vertical="top" wrapText="1"/>
      <protection/>
    </xf>
    <xf numFmtId="0" fontId="8" fillId="0" borderId="14" xfId="0" applyFont="1" applyBorder="1" applyAlignment="1" applyProtection="1">
      <alignment horizontal="centerContinuous" vertical="top" wrapText="1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7" fillId="0" borderId="18" xfId="0" applyFont="1" applyBorder="1" applyAlignment="1" applyProtection="1">
      <alignment horizontal="centerContinuous" vertical="top"/>
      <protection/>
    </xf>
    <xf numFmtId="0" fontId="7" fillId="0" borderId="17" xfId="0" applyFont="1" applyBorder="1" applyAlignment="1" applyProtection="1">
      <alignment horizontal="centerContinuous" vertical="top"/>
      <protection/>
    </xf>
    <xf numFmtId="0" fontId="10" fillId="0" borderId="10" xfId="0" applyNumberFormat="1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 wrapText="1"/>
      <protection/>
    </xf>
    <xf numFmtId="166" fontId="11" fillId="0" borderId="19" xfId="0" applyNumberFormat="1" applyFont="1" applyBorder="1" applyAlignment="1" applyProtection="1">
      <alignment horizontal="center" vertical="center" wrapText="1"/>
      <protection/>
    </xf>
    <xf numFmtId="166" fontId="11" fillId="0" borderId="20" xfId="0" applyNumberFormat="1" applyFont="1" applyBorder="1" applyAlignment="1" applyProtection="1">
      <alignment horizontal="center" vertical="center" wrapText="1"/>
      <protection/>
    </xf>
    <xf numFmtId="166" fontId="11" fillId="0" borderId="21" xfId="0" applyNumberFormat="1" applyFont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164" fontId="5" fillId="0" borderId="0" xfId="0" applyNumberFormat="1" applyFont="1" applyAlignment="1">
      <alignment horizontal="right" wrapText="1"/>
    </xf>
    <xf numFmtId="165" fontId="6" fillId="0" borderId="23" xfId="0" applyNumberFormat="1" applyFont="1" applyBorder="1" applyAlignment="1" applyProtection="1">
      <alignment horizontal="left" vertical="center" indent="1"/>
      <protection/>
    </xf>
    <xf numFmtId="167" fontId="12" fillId="0" borderId="24" xfId="57" applyNumberFormat="1" applyFont="1" applyFill="1" applyBorder="1" applyAlignment="1" applyProtection="1">
      <alignment horizontal="center" vertical="center"/>
      <protection/>
    </xf>
    <xf numFmtId="167" fontId="12" fillId="0" borderId="10" xfId="0" applyNumberFormat="1" applyFont="1" applyBorder="1" applyAlignment="1" applyProtection="1">
      <alignment/>
      <protection/>
    </xf>
    <xf numFmtId="167" fontId="12" fillId="0" borderId="22" xfId="0" applyNumberFormat="1" applyFont="1" applyBorder="1" applyAlignment="1" applyProtection="1">
      <alignment/>
      <protection/>
    </xf>
    <xf numFmtId="164" fontId="13" fillId="0" borderId="0" xfId="0" applyNumberFormat="1" applyFont="1" applyAlignment="1">
      <alignment horizontal="right" wrapText="1"/>
    </xf>
    <xf numFmtId="49" fontId="7" fillId="0" borderId="25" xfId="0" applyNumberFormat="1" applyFont="1" applyBorder="1" applyAlignment="1" applyProtection="1">
      <alignment vertical="center"/>
      <protection/>
    </xf>
    <xf numFmtId="167" fontId="10" fillId="0" borderId="26" xfId="57" applyNumberFormat="1" applyFont="1" applyFill="1" applyBorder="1" applyAlignment="1" applyProtection="1">
      <alignment horizontal="center" vertical="center"/>
      <protection/>
    </xf>
    <xf numFmtId="167" fontId="10" fillId="0" borderId="27" xfId="0" applyNumberFormat="1" applyFont="1" applyBorder="1" applyAlignment="1" applyProtection="1">
      <alignment/>
      <protection/>
    </xf>
    <xf numFmtId="167" fontId="10" fillId="0" borderId="28" xfId="0" applyNumberFormat="1" applyFont="1" applyBorder="1" applyAlignment="1" applyProtection="1">
      <alignment/>
      <protection/>
    </xf>
    <xf numFmtId="164" fontId="3" fillId="0" borderId="0" xfId="0" applyNumberFormat="1" applyFont="1" applyAlignment="1">
      <alignment horizontal="right" wrapText="1"/>
    </xf>
    <xf numFmtId="168" fontId="12" fillId="0" borderId="24" xfId="57" applyNumberFormat="1" applyFont="1" applyFill="1" applyBorder="1" applyAlignment="1" applyProtection="1">
      <alignment horizontal="center" vertical="center"/>
      <protection/>
    </xf>
    <xf numFmtId="0" fontId="12" fillId="0" borderId="10" xfId="0" applyFont="1" applyBorder="1" applyAlignment="1" applyProtection="1">
      <alignment/>
      <protection/>
    </xf>
    <xf numFmtId="0" fontId="12" fillId="0" borderId="22" xfId="0" applyFont="1" applyBorder="1" applyAlignment="1" applyProtection="1">
      <alignment/>
      <protection/>
    </xf>
    <xf numFmtId="167" fontId="12" fillId="0" borderId="24" xfId="0" applyNumberFormat="1" applyFont="1" applyFill="1" applyBorder="1" applyAlignment="1" applyProtection="1">
      <alignment horizontal="center" vertical="center"/>
      <protection/>
    </xf>
    <xf numFmtId="167" fontId="10" fillId="0" borderId="19" xfId="57" applyNumberFormat="1" applyFont="1" applyFill="1" applyBorder="1" applyAlignment="1" applyProtection="1">
      <alignment horizontal="center" vertical="center"/>
      <protection/>
    </xf>
    <xf numFmtId="0" fontId="12" fillId="0" borderId="10" xfId="0" applyNumberFormat="1" applyFont="1" applyBorder="1" applyAlignment="1" applyProtection="1">
      <alignment vertical="center"/>
      <protection/>
    </xf>
    <xf numFmtId="165" fontId="10" fillId="0" borderId="29" xfId="0" applyNumberFormat="1" applyFont="1" applyBorder="1" applyAlignment="1" applyProtection="1">
      <alignment horizontal="left" vertical="center" wrapText="1"/>
      <protection/>
    </xf>
    <xf numFmtId="0" fontId="12" fillId="0" borderId="12" xfId="57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 applyProtection="1">
      <alignment/>
      <protection/>
    </xf>
    <xf numFmtId="0" fontId="12" fillId="0" borderId="31" xfId="0" applyNumberFormat="1" applyFont="1" applyBorder="1" applyAlignment="1" applyProtection="1">
      <alignment/>
      <protection/>
    </xf>
    <xf numFmtId="49" fontId="7" fillId="0" borderId="0" xfId="0" applyNumberFormat="1" applyFont="1" applyBorder="1" applyAlignment="1" applyProtection="1">
      <alignment vertical="center"/>
      <protection/>
    </xf>
    <xf numFmtId="0" fontId="12" fillId="0" borderId="32" xfId="57" applyNumberFormat="1" applyFont="1" applyFill="1" applyBorder="1" applyAlignment="1" applyProtection="1">
      <alignment horizontal="center" vertical="center"/>
      <protection/>
    </xf>
    <xf numFmtId="0" fontId="12" fillId="0" borderId="33" xfId="0" applyNumberFormat="1" applyFont="1" applyBorder="1" applyAlignment="1" applyProtection="1">
      <alignment/>
      <protection/>
    </xf>
    <xf numFmtId="0" fontId="12" fillId="0" borderId="34" xfId="0" applyNumberFormat="1" applyFont="1" applyBorder="1" applyAlignment="1" applyProtection="1">
      <alignment/>
      <protection/>
    </xf>
    <xf numFmtId="0" fontId="14" fillId="0" borderId="24" xfId="0" applyNumberFormat="1" applyFont="1" applyBorder="1" applyAlignment="1" applyProtection="1">
      <alignment horizontal="center" vertical="center" wrapText="1"/>
      <protection/>
    </xf>
    <xf numFmtId="0" fontId="14" fillId="0" borderId="12" xfId="0" applyNumberFormat="1" applyFont="1" applyBorder="1" applyAlignment="1" applyProtection="1">
      <alignment horizontal="center" vertical="center" wrapText="1"/>
      <protection/>
    </xf>
    <xf numFmtId="0" fontId="12" fillId="0" borderId="30" xfId="0" applyFont="1" applyBorder="1" applyAlignment="1" applyProtection="1">
      <alignment/>
      <protection/>
    </xf>
    <xf numFmtId="0" fontId="12" fillId="0" borderId="31" xfId="0" applyFont="1" applyBorder="1" applyAlignment="1" applyProtection="1">
      <alignment/>
      <protection/>
    </xf>
    <xf numFmtId="49" fontId="7" fillId="0" borderId="35" xfId="0" applyNumberFormat="1" applyFont="1" applyBorder="1" applyAlignment="1" applyProtection="1">
      <alignment vertical="center"/>
      <protection/>
    </xf>
    <xf numFmtId="167" fontId="10" fillId="0" borderId="36" xfId="57" applyNumberFormat="1" applyFont="1" applyFill="1" applyBorder="1" applyAlignment="1" applyProtection="1">
      <alignment horizontal="center" vertical="center"/>
      <protection/>
    </xf>
    <xf numFmtId="167" fontId="10" fillId="0" borderId="37" xfId="0" applyNumberFormat="1" applyFont="1" applyBorder="1" applyAlignment="1" applyProtection="1">
      <alignment/>
      <protection/>
    </xf>
    <xf numFmtId="167" fontId="10" fillId="0" borderId="38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169" fontId="6" fillId="0" borderId="24" xfId="0" applyNumberFormat="1" applyFont="1" applyFill="1" applyBorder="1" applyAlignment="1" applyProtection="1">
      <alignment horizontal="right" vertical="center"/>
      <protection/>
    </xf>
    <xf numFmtId="169" fontId="6" fillId="0" borderId="0" xfId="0" applyNumberFormat="1" applyFont="1" applyFill="1" applyBorder="1" applyAlignment="1" applyProtection="1">
      <alignment horizontal="right" vertical="center"/>
      <protection/>
    </xf>
    <xf numFmtId="169" fontId="6" fillId="0" borderId="23" xfId="0" applyNumberFormat="1" applyFont="1" applyFill="1" applyBorder="1" applyAlignment="1" applyProtection="1">
      <alignment horizontal="right" vertical="center"/>
      <protection/>
    </xf>
    <xf numFmtId="169" fontId="7" fillId="0" borderId="26" xfId="0" applyNumberFormat="1" applyFont="1" applyFill="1" applyBorder="1" applyAlignment="1" applyProtection="1">
      <alignment horizontal="right" vertical="center"/>
      <protection/>
    </xf>
    <xf numFmtId="169" fontId="7" fillId="0" borderId="25" xfId="0" applyNumberFormat="1" applyFont="1" applyFill="1" applyBorder="1" applyAlignment="1" applyProtection="1">
      <alignment horizontal="right" vertical="center"/>
      <protection/>
    </xf>
    <xf numFmtId="169" fontId="7" fillId="0" borderId="39" xfId="0" applyNumberFormat="1" applyFont="1" applyFill="1" applyBorder="1" applyAlignment="1" applyProtection="1">
      <alignment horizontal="right" vertical="center"/>
      <protection/>
    </xf>
    <xf numFmtId="169" fontId="7" fillId="0" borderId="24" xfId="0" applyNumberFormat="1" applyFont="1" applyFill="1" applyBorder="1" applyAlignment="1" applyProtection="1">
      <alignment horizontal="right" vertical="center"/>
      <protection/>
    </xf>
    <xf numFmtId="169" fontId="7" fillId="0" borderId="0" xfId="0" applyNumberFormat="1" applyFont="1" applyFill="1" applyBorder="1" applyAlignment="1" applyProtection="1">
      <alignment horizontal="right" vertical="center"/>
      <protection/>
    </xf>
    <xf numFmtId="169" fontId="7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24" xfId="0" applyNumberFormat="1" applyFont="1" applyFill="1" applyBorder="1" applyAlignment="1" applyProtection="1">
      <alignment horizontal="right" vertical="center"/>
      <protection/>
    </xf>
    <xf numFmtId="169" fontId="10" fillId="0" borderId="0" xfId="0" applyNumberFormat="1" applyFont="1" applyFill="1" applyBorder="1" applyAlignment="1" applyProtection="1">
      <alignment horizontal="right" vertical="center"/>
      <protection/>
    </xf>
    <xf numFmtId="169" fontId="10" fillId="0" borderId="23" xfId="0" applyNumberFormat="1" applyFont="1" applyFill="1" applyBorder="1" applyAlignment="1" applyProtection="1">
      <alignment horizontal="right" vertical="center"/>
      <protection/>
    </xf>
    <xf numFmtId="169" fontId="10" fillId="0" borderId="12" xfId="0" applyNumberFormat="1" applyFont="1" applyFill="1" applyBorder="1" applyAlignment="1" applyProtection="1">
      <alignment horizontal="right" vertical="center"/>
      <protection/>
    </xf>
    <xf numFmtId="169" fontId="10" fillId="0" borderId="11" xfId="0" applyNumberFormat="1" applyFont="1" applyFill="1" applyBorder="1" applyAlignment="1" applyProtection="1">
      <alignment horizontal="right" vertical="center"/>
      <protection/>
    </xf>
    <xf numFmtId="169" fontId="10" fillId="0" borderId="29" xfId="0" applyNumberFormat="1" applyFont="1" applyFill="1" applyBorder="1" applyAlignment="1" applyProtection="1">
      <alignment horizontal="right" vertical="center"/>
      <protection/>
    </xf>
    <xf numFmtId="169" fontId="11" fillId="0" borderId="12" xfId="0" applyNumberFormat="1" applyFont="1" applyBorder="1" applyAlignment="1" applyProtection="1">
      <alignment horizontal="center" vertical="center" wrapText="1"/>
      <protection/>
    </xf>
    <xf numFmtId="169" fontId="11" fillId="0" borderId="11" xfId="0" applyNumberFormat="1" applyFont="1" applyBorder="1" applyAlignment="1" applyProtection="1">
      <alignment horizontal="center" vertical="center" wrapText="1"/>
      <protection/>
    </xf>
    <xf numFmtId="169" fontId="11" fillId="0" borderId="29" xfId="0" applyNumberFormat="1" applyFont="1" applyBorder="1" applyAlignment="1" applyProtection="1">
      <alignment horizontal="center" vertical="center" wrapText="1"/>
      <protection/>
    </xf>
    <xf numFmtId="169" fontId="7" fillId="0" borderId="36" xfId="0" applyNumberFormat="1" applyFont="1" applyFill="1" applyBorder="1" applyAlignment="1" applyProtection="1">
      <alignment horizontal="right" vertical="center"/>
      <protection/>
    </xf>
    <xf numFmtId="169" fontId="7" fillId="0" borderId="35" xfId="0" applyNumberFormat="1" applyFont="1" applyFill="1" applyBorder="1" applyAlignment="1" applyProtection="1">
      <alignment horizontal="right" vertical="center"/>
      <protection/>
    </xf>
    <xf numFmtId="169" fontId="7" fillId="0" borderId="40" xfId="0" applyNumberFormat="1" applyFont="1" applyFill="1" applyBorder="1" applyAlignment="1" applyProtection="1">
      <alignment horizontal="right" vertical="center"/>
      <protection/>
    </xf>
    <xf numFmtId="169" fontId="12" fillId="0" borderId="24" xfId="57" applyNumberFormat="1" applyFont="1" applyFill="1" applyBorder="1" applyAlignment="1" applyProtection="1">
      <alignment horizontal="center" vertical="center"/>
      <protection/>
    </xf>
    <xf numFmtId="169" fontId="12" fillId="0" borderId="10" xfId="0" applyNumberFormat="1" applyFont="1" applyBorder="1" applyAlignment="1" applyProtection="1">
      <alignment/>
      <protection/>
    </xf>
    <xf numFmtId="169" fontId="10" fillId="0" borderId="26" xfId="57" applyNumberFormat="1" applyFont="1" applyFill="1" applyBorder="1" applyAlignment="1" applyProtection="1">
      <alignment horizontal="center" vertical="center"/>
      <protection/>
    </xf>
    <xf numFmtId="169" fontId="10" fillId="0" borderId="27" xfId="0" applyNumberFormat="1" applyFont="1" applyBorder="1" applyAlignment="1" applyProtection="1">
      <alignment/>
      <protection/>
    </xf>
    <xf numFmtId="169" fontId="12" fillId="0" borderId="24" xfId="0" applyNumberFormat="1" applyFont="1" applyFill="1" applyBorder="1" applyAlignment="1" applyProtection="1">
      <alignment horizontal="center" vertical="center"/>
      <protection/>
    </xf>
    <xf numFmtId="169" fontId="10" fillId="0" borderId="19" xfId="57" applyNumberFormat="1" applyFont="1" applyFill="1" applyBorder="1" applyAlignment="1" applyProtection="1">
      <alignment horizontal="center" vertical="center"/>
      <protection/>
    </xf>
    <xf numFmtId="169" fontId="12" fillId="0" borderId="12" xfId="57" applyNumberFormat="1" applyFont="1" applyFill="1" applyBorder="1" applyAlignment="1" applyProtection="1">
      <alignment horizontal="center" vertical="center"/>
      <protection/>
    </xf>
    <xf numFmtId="169" fontId="12" fillId="0" borderId="30" xfId="0" applyNumberFormat="1" applyFont="1" applyBorder="1" applyAlignment="1" applyProtection="1">
      <alignment/>
      <protection/>
    </xf>
    <xf numFmtId="169" fontId="12" fillId="0" borderId="32" xfId="57" applyNumberFormat="1" applyFont="1" applyFill="1" applyBorder="1" applyAlignment="1" applyProtection="1">
      <alignment horizontal="center" vertical="center"/>
      <protection/>
    </xf>
    <xf numFmtId="169" fontId="12" fillId="0" borderId="33" xfId="0" applyNumberFormat="1" applyFont="1" applyBorder="1" applyAlignment="1" applyProtection="1">
      <alignment/>
      <protection/>
    </xf>
    <xf numFmtId="169" fontId="14" fillId="0" borderId="24" xfId="0" applyNumberFormat="1" applyFont="1" applyBorder="1" applyAlignment="1" applyProtection="1">
      <alignment horizontal="center" vertical="center" wrapText="1"/>
      <protection/>
    </xf>
    <xf numFmtId="169" fontId="14" fillId="0" borderId="12" xfId="0" applyNumberFormat="1" applyFont="1" applyBorder="1" applyAlignment="1" applyProtection="1">
      <alignment horizontal="center" vertical="center" wrapText="1"/>
      <protection/>
    </xf>
    <xf numFmtId="169" fontId="10" fillId="0" borderId="36" xfId="57" applyNumberFormat="1" applyFont="1" applyFill="1" applyBorder="1" applyAlignment="1" applyProtection="1">
      <alignment horizontal="center" vertical="center"/>
      <protection/>
    </xf>
    <xf numFmtId="169" fontId="10" fillId="0" borderId="37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/>
      <protection/>
    </xf>
    <xf numFmtId="0" fontId="4" fillId="0" borderId="0" xfId="0" applyFont="1" applyAlignment="1" applyProtection="1">
      <alignment wrapText="1"/>
      <protection/>
    </xf>
    <xf numFmtId="0" fontId="3" fillId="0" borderId="0" xfId="0" applyFont="1" applyBorder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15" fillId="0" borderId="0" xfId="0" applyFont="1" applyAlignment="1" applyProtection="1">
      <alignment wrapText="1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165" fontId="7" fillId="0" borderId="41" xfId="0" applyNumberFormat="1" applyFont="1" applyFill="1" applyBorder="1" applyAlignment="1" applyProtection="1" quotePrefix="1">
      <alignment horizontal="center" vertical="top"/>
      <protection/>
    </xf>
    <xf numFmtId="165" fontId="7" fillId="0" borderId="42" xfId="0" applyNumberFormat="1" applyFont="1" applyFill="1" applyBorder="1" applyAlignment="1" applyProtection="1" quotePrefix="1">
      <alignment horizontal="center" vertical="top"/>
      <protection/>
    </xf>
    <xf numFmtId="165" fontId="7" fillId="0" borderId="43" xfId="0" applyNumberFormat="1" applyFont="1" applyFill="1" applyBorder="1" applyAlignment="1" applyProtection="1" quotePrefix="1">
      <alignment horizontal="center" vertical="top"/>
      <protection/>
    </xf>
    <xf numFmtId="17" fontId="7" fillId="0" borderId="12" xfId="0" applyNumberFormat="1" applyFont="1" applyFill="1" applyBorder="1" applyAlignment="1" applyProtection="1" quotePrefix="1">
      <alignment horizontal="center" vertical="top" wrapText="1"/>
      <protection/>
    </xf>
    <xf numFmtId="0" fontId="7" fillId="0" borderId="11" xfId="0" applyFont="1" applyBorder="1" applyAlignment="1" applyProtection="1">
      <alignment horizontal="center" vertical="top" wrapText="1"/>
      <protection/>
    </xf>
    <xf numFmtId="0" fontId="7" fillId="0" borderId="29" xfId="0" applyFont="1" applyBorder="1" applyAlignment="1" applyProtection="1">
      <alignment horizontal="center" vertical="top" wrapText="1"/>
      <protection/>
    </xf>
    <xf numFmtId="0" fontId="8" fillId="0" borderId="12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/>
      <protection/>
    </xf>
    <xf numFmtId="0" fontId="7" fillId="0" borderId="31" xfId="0" applyFont="1" applyBorder="1" applyAlignment="1" applyProtection="1">
      <alignment horizontal="center" vertical="top" wrapText="1"/>
      <protection/>
    </xf>
    <xf numFmtId="0" fontId="7" fillId="0" borderId="3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showGridLines="0" tabSelected="1" zoomScalePageLayoutView="0" workbookViewId="0" topLeftCell="A1">
      <selection activeCell="B3" sqref="B3:P3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64</v>
      </c>
      <c r="D6" s="9" t="s">
        <v>65</v>
      </c>
      <c r="E6" s="10" t="s">
        <v>4</v>
      </c>
      <c r="F6" s="11" t="s">
        <v>64</v>
      </c>
      <c r="G6" s="12" t="s">
        <v>65</v>
      </c>
      <c r="H6" s="13" t="s">
        <v>4</v>
      </c>
      <c r="I6" s="14" t="s">
        <v>65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10291595862</v>
      </c>
      <c r="D8" s="63">
        <v>10341929487</v>
      </c>
      <c r="E8" s="64">
        <f>$D8-$C8</f>
        <v>50333625</v>
      </c>
      <c r="F8" s="62">
        <v>10861816159</v>
      </c>
      <c r="G8" s="63">
        <v>10902846618</v>
      </c>
      <c r="H8" s="64">
        <f>$G8-$F8</f>
        <v>41030459</v>
      </c>
      <c r="I8" s="64">
        <v>11812945198</v>
      </c>
      <c r="J8" s="29">
        <f>IF(($C8=0),0,(($E8/$C8)*100))</f>
        <v>0.48907502466015507</v>
      </c>
      <c r="K8" s="30">
        <f>IF(($F8=0),0,(($H8/$F8)*100))</f>
        <v>0.377749525487987</v>
      </c>
      <c r="L8" s="83">
        <v>1196232899</v>
      </c>
      <c r="M8" s="84">
        <v>1074536634</v>
      </c>
      <c r="N8" s="31">
        <f>IF(($L8=0),0,(($E8/$L8)*100))</f>
        <v>4.207677705744155</v>
      </c>
      <c r="O8" s="30">
        <f>IF(($M8=0),0,(($H8/$M8)*100))</f>
        <v>3.818432773879722</v>
      </c>
      <c r="P8" s="5"/>
      <c r="Q8" s="32"/>
    </row>
    <row r="9" spans="1:17" ht="12.75">
      <c r="A9" s="2" t="s">
        <v>16</v>
      </c>
      <c r="B9" s="28" t="s">
        <v>19</v>
      </c>
      <c r="C9" s="62">
        <v>36115378640</v>
      </c>
      <c r="D9" s="63">
        <v>37194922685</v>
      </c>
      <c r="E9" s="64">
        <f>$D9-$C9</f>
        <v>1079544045</v>
      </c>
      <c r="F9" s="62">
        <v>38391392586</v>
      </c>
      <c r="G9" s="63">
        <v>39794559024</v>
      </c>
      <c r="H9" s="64">
        <f>$G9-$F9</f>
        <v>1403166438</v>
      </c>
      <c r="I9" s="64">
        <v>42869635976</v>
      </c>
      <c r="J9" s="29">
        <f>IF(($C9=0),0,(($E9/$C9)*100))</f>
        <v>2.9891533348188095</v>
      </c>
      <c r="K9" s="30">
        <f>IF(($F9=0),0,(($H9/$F9)*100))</f>
        <v>3.654898516267122</v>
      </c>
      <c r="L9" s="83">
        <v>1196232899</v>
      </c>
      <c r="M9" s="84">
        <v>1074536634</v>
      </c>
      <c r="N9" s="31">
        <f>IF(($L9=0),0,(($E9/$L9)*100))</f>
        <v>90.24530640333109</v>
      </c>
      <c r="O9" s="30">
        <f>IF(($M9=0),0,(($H9/$M9)*100))</f>
        <v>130.5833969360974</v>
      </c>
      <c r="P9" s="5"/>
      <c r="Q9" s="32"/>
    </row>
    <row r="10" spans="1:17" ht="12.75">
      <c r="A10" s="2" t="s">
        <v>16</v>
      </c>
      <c r="B10" s="28" t="s">
        <v>20</v>
      </c>
      <c r="C10" s="62">
        <v>16872045982</v>
      </c>
      <c r="D10" s="63">
        <v>16938401211</v>
      </c>
      <c r="E10" s="64">
        <f aca="true" t="shared" si="0" ref="E10:E33">$D10-$C10</f>
        <v>66355229</v>
      </c>
      <c r="F10" s="62">
        <v>17815348459</v>
      </c>
      <c r="G10" s="63">
        <v>17445688196</v>
      </c>
      <c r="H10" s="64">
        <f aca="true" t="shared" si="1" ref="H10:H33">$G10-$F10</f>
        <v>-369660263</v>
      </c>
      <c r="I10" s="64">
        <v>17693178984</v>
      </c>
      <c r="J10" s="29">
        <f aca="true" t="shared" si="2" ref="J10:J33">IF(($C10=0),0,(($E10/$C10)*100))</f>
        <v>0.3932850175419822</v>
      </c>
      <c r="K10" s="30">
        <f aca="true" t="shared" si="3" ref="K10:K33">IF(($F10=0),0,(($H10/$F10)*100))</f>
        <v>-2.074953873906711</v>
      </c>
      <c r="L10" s="83">
        <v>1196232899</v>
      </c>
      <c r="M10" s="84">
        <v>1074536634</v>
      </c>
      <c r="N10" s="31">
        <f aca="true" t="shared" si="4" ref="N10:N33">IF(($L10=0),0,(($E10/$L10)*100))</f>
        <v>5.547015890924765</v>
      </c>
      <c r="O10" s="30">
        <f aca="true" t="shared" si="5" ref="O10:O33">IF(($M10=0),0,(($H10/$M10)*100))</f>
        <v>-34.40182970997711</v>
      </c>
      <c r="P10" s="5"/>
      <c r="Q10" s="32"/>
    </row>
    <row r="11" spans="1:17" ht="16.5">
      <c r="A11" s="6" t="s">
        <v>16</v>
      </c>
      <c r="B11" s="33" t="s">
        <v>21</v>
      </c>
      <c r="C11" s="65">
        <v>63279020484</v>
      </c>
      <c r="D11" s="66">
        <v>64475253383</v>
      </c>
      <c r="E11" s="67">
        <f t="shared" si="0"/>
        <v>1196232899</v>
      </c>
      <c r="F11" s="65">
        <v>67068557204</v>
      </c>
      <c r="G11" s="66">
        <v>68143093838</v>
      </c>
      <c r="H11" s="67">
        <f t="shared" si="1"/>
        <v>1074536634</v>
      </c>
      <c r="I11" s="67">
        <v>72375760158</v>
      </c>
      <c r="J11" s="34">
        <f t="shared" si="2"/>
        <v>1.8904099492223738</v>
      </c>
      <c r="K11" s="35">
        <f t="shared" si="3"/>
        <v>1.6021466374050972</v>
      </c>
      <c r="L11" s="85">
        <v>1196232899</v>
      </c>
      <c r="M11" s="86">
        <v>1074536634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16519167727</v>
      </c>
      <c r="D13" s="63">
        <v>16309819492</v>
      </c>
      <c r="E13" s="64">
        <f t="shared" si="0"/>
        <v>-209348235</v>
      </c>
      <c r="F13" s="62">
        <v>17512587789</v>
      </c>
      <c r="G13" s="63">
        <v>17095266416</v>
      </c>
      <c r="H13" s="64">
        <f t="shared" si="1"/>
        <v>-417321373</v>
      </c>
      <c r="I13" s="64">
        <v>17926953895</v>
      </c>
      <c r="J13" s="29">
        <f t="shared" si="2"/>
        <v>-1.2673049784331911</v>
      </c>
      <c r="K13" s="30">
        <f t="shared" si="3"/>
        <v>-2.3829794775511575</v>
      </c>
      <c r="L13" s="83">
        <v>1720254069</v>
      </c>
      <c r="M13" s="84">
        <v>1626711458</v>
      </c>
      <c r="N13" s="31">
        <f t="shared" si="4"/>
        <v>-12.169611383142731</v>
      </c>
      <c r="O13" s="30">
        <f t="shared" si="5"/>
        <v>-25.654296030660895</v>
      </c>
      <c r="P13" s="5"/>
      <c r="Q13" s="32"/>
    </row>
    <row r="14" spans="1:17" ht="12.75">
      <c r="A14" s="2" t="s">
        <v>16</v>
      </c>
      <c r="B14" s="28" t="s">
        <v>24</v>
      </c>
      <c r="C14" s="62">
        <v>6530921013</v>
      </c>
      <c r="D14" s="63">
        <v>6768616096</v>
      </c>
      <c r="E14" s="64">
        <f t="shared" si="0"/>
        <v>237695083</v>
      </c>
      <c r="F14" s="62">
        <v>6694838578</v>
      </c>
      <c r="G14" s="63">
        <v>6846002618</v>
      </c>
      <c r="H14" s="64">
        <f t="shared" si="1"/>
        <v>151164040</v>
      </c>
      <c r="I14" s="64">
        <v>7145343411</v>
      </c>
      <c r="J14" s="29">
        <f t="shared" si="2"/>
        <v>3.6395338808547923</v>
      </c>
      <c r="K14" s="30">
        <f t="shared" si="3"/>
        <v>2.25791911543233</v>
      </c>
      <c r="L14" s="83">
        <v>1720254069</v>
      </c>
      <c r="M14" s="84">
        <v>1626711458</v>
      </c>
      <c r="N14" s="31">
        <f t="shared" si="4"/>
        <v>13.81744053296583</v>
      </c>
      <c r="O14" s="30">
        <f t="shared" si="5"/>
        <v>9.292615433215937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1720254069</v>
      </c>
      <c r="M15" s="84">
        <v>1626711458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16369606427</v>
      </c>
      <c r="D16" s="63">
        <v>18157472323</v>
      </c>
      <c r="E16" s="64">
        <f t="shared" si="0"/>
        <v>1787865896</v>
      </c>
      <c r="F16" s="62">
        <v>17561474936</v>
      </c>
      <c r="G16" s="63">
        <v>19844462605</v>
      </c>
      <c r="H16" s="64">
        <f t="shared" si="1"/>
        <v>2282987669</v>
      </c>
      <c r="I16" s="64">
        <v>21574040784</v>
      </c>
      <c r="J16" s="29">
        <f t="shared" si="2"/>
        <v>10.921862440449987</v>
      </c>
      <c r="K16" s="30">
        <f t="shared" si="3"/>
        <v>12.999976809009409</v>
      </c>
      <c r="L16" s="83">
        <v>1720254069</v>
      </c>
      <c r="M16" s="84">
        <v>1626711458</v>
      </c>
      <c r="N16" s="31">
        <f t="shared" si="4"/>
        <v>103.93033960613177</v>
      </c>
      <c r="O16" s="30">
        <f t="shared" si="5"/>
        <v>140.3437381456005</v>
      </c>
      <c r="P16" s="5"/>
      <c r="Q16" s="32"/>
    </row>
    <row r="17" spans="1:17" ht="12.75">
      <c r="A17" s="2" t="s">
        <v>16</v>
      </c>
      <c r="B17" s="28" t="s">
        <v>26</v>
      </c>
      <c r="C17" s="62">
        <v>24106191398</v>
      </c>
      <c r="D17" s="63">
        <v>24010232723</v>
      </c>
      <c r="E17" s="64">
        <f t="shared" si="0"/>
        <v>-95958675</v>
      </c>
      <c r="F17" s="62">
        <v>24948953323</v>
      </c>
      <c r="G17" s="63">
        <v>24558834445</v>
      </c>
      <c r="H17" s="64">
        <f t="shared" si="1"/>
        <v>-390118878</v>
      </c>
      <c r="I17" s="64">
        <v>25639079840</v>
      </c>
      <c r="J17" s="41">
        <f t="shared" si="2"/>
        <v>-0.39806651086310274</v>
      </c>
      <c r="K17" s="30">
        <f t="shared" si="3"/>
        <v>-1.5636683148561439</v>
      </c>
      <c r="L17" s="87">
        <v>1720254069</v>
      </c>
      <c r="M17" s="84">
        <v>1626711458</v>
      </c>
      <c r="N17" s="31">
        <f t="shared" si="4"/>
        <v>-5.5781687559548505</v>
      </c>
      <c r="O17" s="30">
        <f t="shared" si="5"/>
        <v>-23.982057548155538</v>
      </c>
      <c r="P17" s="5"/>
      <c r="Q17" s="32"/>
    </row>
    <row r="18" spans="1:17" ht="16.5">
      <c r="A18" s="2" t="s">
        <v>16</v>
      </c>
      <c r="B18" s="33" t="s">
        <v>27</v>
      </c>
      <c r="C18" s="65">
        <v>63525886565</v>
      </c>
      <c r="D18" s="66">
        <v>65246140634</v>
      </c>
      <c r="E18" s="67">
        <f t="shared" si="0"/>
        <v>1720254069</v>
      </c>
      <c r="F18" s="65">
        <v>66717854626</v>
      </c>
      <c r="G18" s="66">
        <v>68344566084</v>
      </c>
      <c r="H18" s="67">
        <f t="shared" si="1"/>
        <v>1626711458</v>
      </c>
      <c r="I18" s="67">
        <v>72285417930</v>
      </c>
      <c r="J18" s="42">
        <f t="shared" si="2"/>
        <v>2.707957593381759</v>
      </c>
      <c r="K18" s="35">
        <f t="shared" si="3"/>
        <v>2.438195093530584</v>
      </c>
      <c r="L18" s="88">
        <v>1720254069</v>
      </c>
      <c r="M18" s="86">
        <v>1626711458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-246866081</v>
      </c>
      <c r="D19" s="72">
        <v>-770887251</v>
      </c>
      <c r="E19" s="73">
        <f t="shared" si="0"/>
        <v>-524021170</v>
      </c>
      <c r="F19" s="74">
        <v>350702578</v>
      </c>
      <c r="G19" s="75">
        <v>-201472246</v>
      </c>
      <c r="H19" s="76">
        <f t="shared" si="1"/>
        <v>-552174824</v>
      </c>
      <c r="I19" s="76">
        <v>90342228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810388549</v>
      </c>
      <c r="D22" s="63">
        <v>888896474</v>
      </c>
      <c r="E22" s="64">
        <f t="shared" si="0"/>
        <v>78507925</v>
      </c>
      <c r="F22" s="62">
        <v>866521674</v>
      </c>
      <c r="G22" s="63">
        <v>804931674</v>
      </c>
      <c r="H22" s="64">
        <f t="shared" si="1"/>
        <v>-61590000</v>
      </c>
      <c r="I22" s="64">
        <v>519355000</v>
      </c>
      <c r="J22" s="29">
        <f t="shared" si="2"/>
        <v>9.687689330861954</v>
      </c>
      <c r="K22" s="30">
        <f t="shared" si="3"/>
        <v>-7.107727578894927</v>
      </c>
      <c r="L22" s="83">
        <v>913467199</v>
      </c>
      <c r="M22" s="84">
        <v>-13294162</v>
      </c>
      <c r="N22" s="31">
        <f t="shared" si="4"/>
        <v>8.594498531085188</v>
      </c>
      <c r="O22" s="30">
        <f t="shared" si="5"/>
        <v>463.28606496596024</v>
      </c>
      <c r="P22" s="5"/>
      <c r="Q22" s="32"/>
    </row>
    <row r="23" spans="1:17" ht="12.75">
      <c r="A23" s="6" t="s">
        <v>16</v>
      </c>
      <c r="B23" s="28" t="s">
        <v>31</v>
      </c>
      <c r="C23" s="62">
        <v>1498809608</v>
      </c>
      <c r="D23" s="63">
        <v>2218344295</v>
      </c>
      <c r="E23" s="64">
        <f t="shared" si="0"/>
        <v>719534687</v>
      </c>
      <c r="F23" s="62">
        <v>1710607015</v>
      </c>
      <c r="G23" s="63">
        <v>1913543216</v>
      </c>
      <c r="H23" s="64">
        <f t="shared" si="1"/>
        <v>202936201</v>
      </c>
      <c r="I23" s="64">
        <v>1910845372</v>
      </c>
      <c r="J23" s="29">
        <f t="shared" si="2"/>
        <v>48.00707729383598</v>
      </c>
      <c r="K23" s="30">
        <f t="shared" si="3"/>
        <v>11.863402828381362</v>
      </c>
      <c r="L23" s="83">
        <v>913467199</v>
      </c>
      <c r="M23" s="84">
        <v>-13294162</v>
      </c>
      <c r="N23" s="31">
        <f t="shared" si="4"/>
        <v>78.7696249835458</v>
      </c>
      <c r="O23" s="30">
        <f t="shared" si="5"/>
        <v>-1526.5061536033636</v>
      </c>
      <c r="P23" s="5"/>
      <c r="Q23" s="32"/>
    </row>
    <row r="24" spans="1:17" ht="12.75">
      <c r="A24" s="6" t="s">
        <v>16</v>
      </c>
      <c r="B24" s="28" t="s">
        <v>32</v>
      </c>
      <c r="C24" s="62">
        <v>4306476178</v>
      </c>
      <c r="D24" s="63">
        <v>4421900765</v>
      </c>
      <c r="E24" s="64">
        <f t="shared" si="0"/>
        <v>115424587</v>
      </c>
      <c r="F24" s="62">
        <v>4633956170</v>
      </c>
      <c r="G24" s="63">
        <v>4479315807</v>
      </c>
      <c r="H24" s="64">
        <f t="shared" si="1"/>
        <v>-154640363</v>
      </c>
      <c r="I24" s="64">
        <v>4550570065</v>
      </c>
      <c r="J24" s="29">
        <f t="shared" si="2"/>
        <v>2.6802560197512837</v>
      </c>
      <c r="K24" s="30">
        <f t="shared" si="3"/>
        <v>-3.337113199324887</v>
      </c>
      <c r="L24" s="83">
        <v>913467199</v>
      </c>
      <c r="M24" s="84">
        <v>-13294162</v>
      </c>
      <c r="N24" s="31">
        <f t="shared" si="4"/>
        <v>12.635876485369016</v>
      </c>
      <c r="O24" s="30">
        <f t="shared" si="5"/>
        <v>1163.2200886374035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913467199</v>
      </c>
      <c r="M25" s="84">
        <v>-13294162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6615674335</v>
      </c>
      <c r="D26" s="66">
        <v>7529141534</v>
      </c>
      <c r="E26" s="67">
        <f t="shared" si="0"/>
        <v>913467199</v>
      </c>
      <c r="F26" s="65">
        <v>7211084859</v>
      </c>
      <c r="G26" s="66">
        <v>7197790697</v>
      </c>
      <c r="H26" s="67">
        <f t="shared" si="1"/>
        <v>-13294162</v>
      </c>
      <c r="I26" s="67">
        <v>6980770437</v>
      </c>
      <c r="J26" s="42">
        <f t="shared" si="2"/>
        <v>13.807620398835729</v>
      </c>
      <c r="K26" s="35">
        <f t="shared" si="3"/>
        <v>-0.1843573090588144</v>
      </c>
      <c r="L26" s="88">
        <v>913467199</v>
      </c>
      <c r="M26" s="86">
        <v>-13294162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1651620469</v>
      </c>
      <c r="D28" s="63">
        <v>1375746169</v>
      </c>
      <c r="E28" s="64">
        <f t="shared" si="0"/>
        <v>-275874300</v>
      </c>
      <c r="F28" s="62">
        <v>2071633629</v>
      </c>
      <c r="G28" s="63">
        <v>1664280297</v>
      </c>
      <c r="H28" s="64">
        <f t="shared" si="1"/>
        <v>-407353332</v>
      </c>
      <c r="I28" s="64">
        <v>1555729486</v>
      </c>
      <c r="J28" s="29">
        <f t="shared" si="2"/>
        <v>-16.703250242898267</v>
      </c>
      <c r="K28" s="30">
        <f t="shared" si="3"/>
        <v>-19.663386725220995</v>
      </c>
      <c r="L28" s="83">
        <v>745545607</v>
      </c>
      <c r="M28" s="84">
        <v>-190838366</v>
      </c>
      <c r="N28" s="31">
        <f t="shared" si="4"/>
        <v>-37.00300791927274</v>
      </c>
      <c r="O28" s="30">
        <f t="shared" si="5"/>
        <v>213.45463207330124</v>
      </c>
      <c r="P28" s="5"/>
      <c r="Q28" s="32"/>
    </row>
    <row r="29" spans="1:17" ht="12.75">
      <c r="A29" s="6" t="s">
        <v>16</v>
      </c>
      <c r="B29" s="28" t="s">
        <v>36</v>
      </c>
      <c r="C29" s="62">
        <v>995206462</v>
      </c>
      <c r="D29" s="63">
        <v>1148833086</v>
      </c>
      <c r="E29" s="64">
        <f t="shared" si="0"/>
        <v>153626624</v>
      </c>
      <c r="F29" s="62">
        <v>1087955193</v>
      </c>
      <c r="G29" s="63">
        <v>985038582</v>
      </c>
      <c r="H29" s="64">
        <f t="shared" si="1"/>
        <v>-102916611</v>
      </c>
      <c r="I29" s="64">
        <v>1063379851</v>
      </c>
      <c r="J29" s="29">
        <f t="shared" si="2"/>
        <v>15.436658609638329</v>
      </c>
      <c r="K29" s="30">
        <f t="shared" si="3"/>
        <v>-9.459636909881453</v>
      </c>
      <c r="L29" s="83">
        <v>745545607</v>
      </c>
      <c r="M29" s="84">
        <v>-190838366</v>
      </c>
      <c r="N29" s="31">
        <f t="shared" si="4"/>
        <v>20.605932428222328</v>
      </c>
      <c r="O29" s="30">
        <f t="shared" si="5"/>
        <v>53.928679624096134</v>
      </c>
      <c r="P29" s="5"/>
      <c r="Q29" s="32"/>
    </row>
    <row r="30" spans="1:17" ht="12.75">
      <c r="A30" s="6" t="s">
        <v>16</v>
      </c>
      <c r="B30" s="28" t="s">
        <v>37</v>
      </c>
      <c r="C30" s="62">
        <v>207693800</v>
      </c>
      <c r="D30" s="63">
        <v>105881945</v>
      </c>
      <c r="E30" s="64">
        <f t="shared" si="0"/>
        <v>-101811855</v>
      </c>
      <c r="F30" s="62">
        <v>176045000</v>
      </c>
      <c r="G30" s="63">
        <v>29005000</v>
      </c>
      <c r="H30" s="64">
        <f t="shared" si="1"/>
        <v>-147040000</v>
      </c>
      <c r="I30" s="64">
        <v>7149999</v>
      </c>
      <c r="J30" s="29">
        <f t="shared" si="2"/>
        <v>-49.02017055877451</v>
      </c>
      <c r="K30" s="30">
        <f t="shared" si="3"/>
        <v>-83.5240989519725</v>
      </c>
      <c r="L30" s="83">
        <v>745545607</v>
      </c>
      <c r="M30" s="84">
        <v>-190838366</v>
      </c>
      <c r="N30" s="31">
        <f t="shared" si="4"/>
        <v>-13.656019704774414</v>
      </c>
      <c r="O30" s="30">
        <f t="shared" si="5"/>
        <v>77.04949643092208</v>
      </c>
      <c r="P30" s="5"/>
      <c r="Q30" s="32"/>
    </row>
    <row r="31" spans="1:17" ht="12.75">
      <c r="A31" s="6" t="s">
        <v>16</v>
      </c>
      <c r="B31" s="28" t="s">
        <v>38</v>
      </c>
      <c r="C31" s="62">
        <v>1596905911</v>
      </c>
      <c r="D31" s="63">
        <v>1879568151</v>
      </c>
      <c r="E31" s="64">
        <f t="shared" si="0"/>
        <v>282662240</v>
      </c>
      <c r="F31" s="62">
        <v>1597951253</v>
      </c>
      <c r="G31" s="63">
        <v>1779802670</v>
      </c>
      <c r="H31" s="64">
        <f t="shared" si="1"/>
        <v>181851417</v>
      </c>
      <c r="I31" s="64">
        <v>1808395524</v>
      </c>
      <c r="J31" s="29">
        <f t="shared" si="2"/>
        <v>17.7006195576666</v>
      </c>
      <c r="K31" s="30">
        <f t="shared" si="3"/>
        <v>11.380285641291712</v>
      </c>
      <c r="L31" s="83">
        <v>745545607</v>
      </c>
      <c r="M31" s="84">
        <v>-190838366</v>
      </c>
      <c r="N31" s="31">
        <f t="shared" si="4"/>
        <v>37.91347401769346</v>
      </c>
      <c r="O31" s="30">
        <f t="shared" si="5"/>
        <v>-95.29080593783746</v>
      </c>
      <c r="P31" s="5"/>
      <c r="Q31" s="32"/>
    </row>
    <row r="32" spans="1:17" ht="12.75">
      <c r="A32" s="6" t="s">
        <v>16</v>
      </c>
      <c r="B32" s="28" t="s">
        <v>39</v>
      </c>
      <c r="C32" s="62">
        <v>2332459285</v>
      </c>
      <c r="D32" s="63">
        <v>3019402183</v>
      </c>
      <c r="E32" s="64">
        <f t="shared" si="0"/>
        <v>686942898</v>
      </c>
      <c r="F32" s="62">
        <v>2455043988</v>
      </c>
      <c r="G32" s="63">
        <v>2739664148</v>
      </c>
      <c r="H32" s="64">
        <f t="shared" si="1"/>
        <v>284620160</v>
      </c>
      <c r="I32" s="64">
        <v>2546115577</v>
      </c>
      <c r="J32" s="29">
        <f t="shared" si="2"/>
        <v>29.45144219312707</v>
      </c>
      <c r="K32" s="30">
        <f t="shared" si="3"/>
        <v>11.593281480543476</v>
      </c>
      <c r="L32" s="83">
        <v>745545607</v>
      </c>
      <c r="M32" s="84">
        <v>-190838366</v>
      </c>
      <c r="N32" s="31">
        <f t="shared" si="4"/>
        <v>92.13962117813136</v>
      </c>
      <c r="O32" s="30">
        <f t="shared" si="5"/>
        <v>-149.14200219048197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6783885927</v>
      </c>
      <c r="D33" s="81">
        <v>7529431534</v>
      </c>
      <c r="E33" s="82">
        <f t="shared" si="0"/>
        <v>745545607</v>
      </c>
      <c r="F33" s="80">
        <v>7388629063</v>
      </c>
      <c r="G33" s="81">
        <v>7197790697</v>
      </c>
      <c r="H33" s="82">
        <f t="shared" si="1"/>
        <v>-190838366</v>
      </c>
      <c r="I33" s="82">
        <v>6980770437</v>
      </c>
      <c r="J33" s="57">
        <f t="shared" si="2"/>
        <v>10.989949050185437</v>
      </c>
      <c r="K33" s="58">
        <f t="shared" si="3"/>
        <v>-2.582865703133756</v>
      </c>
      <c r="L33" s="95">
        <v>745545607</v>
      </c>
      <c r="M33" s="96">
        <v>-190838366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655626333</v>
      </c>
      <c r="D8" s="63">
        <v>763804454</v>
      </c>
      <c r="E8" s="64">
        <f>$D8-$C8</f>
        <v>108178121</v>
      </c>
      <c r="F8" s="62">
        <v>687096395</v>
      </c>
      <c r="G8" s="63">
        <v>800269160</v>
      </c>
      <c r="H8" s="64">
        <f>$G8-$F8</f>
        <v>113172765</v>
      </c>
      <c r="I8" s="64">
        <v>1132681414</v>
      </c>
      <c r="J8" s="29">
        <f>IF(($C8=0),0,(($E8/$C8)*100))</f>
        <v>16.499965842586132</v>
      </c>
      <c r="K8" s="30">
        <f>IF(($F8=0),0,(($H8/$F8)*100))</f>
        <v>16.471162681620534</v>
      </c>
      <c r="L8" s="83">
        <v>191984503</v>
      </c>
      <c r="M8" s="84">
        <v>145075170</v>
      </c>
      <c r="N8" s="31">
        <f>IF(($L8=0),0,(($E8/$L8)*100))</f>
        <v>56.34731934587449</v>
      </c>
      <c r="O8" s="30">
        <f>IF(($M8=0),0,(($H8/$M8)*100))</f>
        <v>78.00974143266556</v>
      </c>
      <c r="P8" s="5"/>
      <c r="Q8" s="32"/>
    </row>
    <row r="9" spans="1:17" ht="12.75">
      <c r="A9" s="2" t="s">
        <v>16</v>
      </c>
      <c r="B9" s="28" t="s">
        <v>19</v>
      </c>
      <c r="C9" s="62">
        <v>2045715611</v>
      </c>
      <c r="D9" s="63">
        <v>2096680326</v>
      </c>
      <c r="E9" s="64">
        <f>$D9-$C9</f>
        <v>50964715</v>
      </c>
      <c r="F9" s="62">
        <v>2148189959</v>
      </c>
      <c r="G9" s="63">
        <v>2163748187</v>
      </c>
      <c r="H9" s="64">
        <f>$G9-$F9</f>
        <v>15558228</v>
      </c>
      <c r="I9" s="64">
        <v>2316621323</v>
      </c>
      <c r="J9" s="29">
        <f>IF(($C9=0),0,(($E9/$C9)*100))</f>
        <v>2.49129032041199</v>
      </c>
      <c r="K9" s="30">
        <f>IF(($F9=0),0,(($H9/$F9)*100))</f>
        <v>0.7242482414005176</v>
      </c>
      <c r="L9" s="83">
        <v>191984503</v>
      </c>
      <c r="M9" s="84">
        <v>145075170</v>
      </c>
      <c r="N9" s="31">
        <f>IF(($L9=0),0,(($E9/$L9)*100))</f>
        <v>26.546265038902643</v>
      </c>
      <c r="O9" s="30">
        <f>IF(($M9=0),0,(($H9/$M9)*100))</f>
        <v>10.724252813214004</v>
      </c>
      <c r="P9" s="5"/>
      <c r="Q9" s="32"/>
    </row>
    <row r="10" spans="1:17" ht="12.75">
      <c r="A10" s="2" t="s">
        <v>16</v>
      </c>
      <c r="B10" s="28" t="s">
        <v>20</v>
      </c>
      <c r="C10" s="62">
        <v>909580396</v>
      </c>
      <c r="D10" s="63">
        <v>942422063</v>
      </c>
      <c r="E10" s="64">
        <f aca="true" t="shared" si="0" ref="E10:E33">$D10-$C10</f>
        <v>32841667</v>
      </c>
      <c r="F10" s="62">
        <v>981711961</v>
      </c>
      <c r="G10" s="63">
        <v>998056138</v>
      </c>
      <c r="H10" s="64">
        <f aca="true" t="shared" si="1" ref="H10:H33">$G10-$F10</f>
        <v>16344177</v>
      </c>
      <c r="I10" s="64">
        <v>743052728</v>
      </c>
      <c r="J10" s="29">
        <f aca="true" t="shared" si="2" ref="J10:J33">IF(($C10=0),0,(($E10/$C10)*100))</f>
        <v>3.61063927327651</v>
      </c>
      <c r="K10" s="30">
        <f aca="true" t="shared" si="3" ref="K10:K33">IF(($F10=0),0,(($H10/$F10)*100))</f>
        <v>1.6648648126229768</v>
      </c>
      <c r="L10" s="83">
        <v>191984503</v>
      </c>
      <c r="M10" s="84">
        <v>145075170</v>
      </c>
      <c r="N10" s="31">
        <f aca="true" t="shared" si="4" ref="N10:N33">IF(($L10=0),0,(($E10/$L10)*100))</f>
        <v>17.106415615222858</v>
      </c>
      <c r="O10" s="30">
        <f aca="true" t="shared" si="5" ref="O10:O33">IF(($M10=0),0,(($H10/$M10)*100))</f>
        <v>11.266005754120432</v>
      </c>
      <c r="P10" s="5"/>
      <c r="Q10" s="32"/>
    </row>
    <row r="11" spans="1:17" ht="16.5">
      <c r="A11" s="6" t="s">
        <v>16</v>
      </c>
      <c r="B11" s="33" t="s">
        <v>21</v>
      </c>
      <c r="C11" s="65">
        <v>3610922340</v>
      </c>
      <c r="D11" s="66">
        <v>3802906843</v>
      </c>
      <c r="E11" s="67">
        <f t="shared" si="0"/>
        <v>191984503</v>
      </c>
      <c r="F11" s="65">
        <v>3816998315</v>
      </c>
      <c r="G11" s="66">
        <v>3962073485</v>
      </c>
      <c r="H11" s="67">
        <f t="shared" si="1"/>
        <v>145075170</v>
      </c>
      <c r="I11" s="67">
        <v>4192355465</v>
      </c>
      <c r="J11" s="34">
        <f t="shared" si="2"/>
        <v>5.3167718638889365</v>
      </c>
      <c r="K11" s="35">
        <f t="shared" si="3"/>
        <v>3.800765890566027</v>
      </c>
      <c r="L11" s="85">
        <v>191984503</v>
      </c>
      <c r="M11" s="86">
        <v>145075170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1032267586</v>
      </c>
      <c r="D13" s="63">
        <v>908838854</v>
      </c>
      <c r="E13" s="64">
        <f t="shared" si="0"/>
        <v>-123428732</v>
      </c>
      <c r="F13" s="62">
        <v>1081816413</v>
      </c>
      <c r="G13" s="63">
        <v>951395031</v>
      </c>
      <c r="H13" s="64">
        <f t="shared" si="1"/>
        <v>-130421382</v>
      </c>
      <c r="I13" s="64">
        <v>996709522</v>
      </c>
      <c r="J13" s="29">
        <f t="shared" si="2"/>
        <v>-11.957048121435443</v>
      </c>
      <c r="K13" s="30">
        <f t="shared" si="3"/>
        <v>-12.055777711703104</v>
      </c>
      <c r="L13" s="83">
        <v>-616641133</v>
      </c>
      <c r="M13" s="84">
        <v>-657745078</v>
      </c>
      <c r="N13" s="31">
        <f t="shared" si="4"/>
        <v>20.016298847842183</v>
      </c>
      <c r="O13" s="30">
        <f t="shared" si="5"/>
        <v>19.828560693539693</v>
      </c>
      <c r="P13" s="5"/>
      <c r="Q13" s="32"/>
    </row>
    <row r="14" spans="1:17" ht="12.75">
      <c r="A14" s="2" t="s">
        <v>16</v>
      </c>
      <c r="B14" s="28" t="s">
        <v>24</v>
      </c>
      <c r="C14" s="62">
        <v>873031424</v>
      </c>
      <c r="D14" s="63">
        <v>784782438</v>
      </c>
      <c r="E14" s="64">
        <f t="shared" si="0"/>
        <v>-88248986</v>
      </c>
      <c r="F14" s="62">
        <v>914936932</v>
      </c>
      <c r="G14" s="63">
        <v>817743301</v>
      </c>
      <c r="H14" s="64">
        <f t="shared" si="1"/>
        <v>-97193631</v>
      </c>
      <c r="I14" s="64">
        <v>853724007</v>
      </c>
      <c r="J14" s="29">
        <f t="shared" si="2"/>
        <v>-10.108340155233634</v>
      </c>
      <c r="K14" s="30">
        <f t="shared" si="3"/>
        <v>-10.6229869623407</v>
      </c>
      <c r="L14" s="83">
        <v>-616641133</v>
      </c>
      <c r="M14" s="84">
        <v>-657745078</v>
      </c>
      <c r="N14" s="31">
        <f t="shared" si="4"/>
        <v>14.311238948764709</v>
      </c>
      <c r="O14" s="30">
        <f t="shared" si="5"/>
        <v>14.776793358231712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-616641133</v>
      </c>
      <c r="M15" s="84">
        <v>-657745078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1258234081</v>
      </c>
      <c r="D16" s="63">
        <v>1174501846</v>
      </c>
      <c r="E16" s="64">
        <f t="shared" si="0"/>
        <v>-83732235</v>
      </c>
      <c r="F16" s="62">
        <v>1318629316</v>
      </c>
      <c r="G16" s="63">
        <v>1223830923</v>
      </c>
      <c r="H16" s="64">
        <f t="shared" si="1"/>
        <v>-94798393</v>
      </c>
      <c r="I16" s="64">
        <v>1277679484</v>
      </c>
      <c r="J16" s="29">
        <f t="shared" si="2"/>
        <v>-6.654742250619422</v>
      </c>
      <c r="K16" s="30">
        <f t="shared" si="3"/>
        <v>-7.189161643058753</v>
      </c>
      <c r="L16" s="83">
        <v>-616641133</v>
      </c>
      <c r="M16" s="84">
        <v>-657745078</v>
      </c>
      <c r="N16" s="31">
        <f t="shared" si="4"/>
        <v>13.578762511776846</v>
      </c>
      <c r="O16" s="30">
        <f t="shared" si="5"/>
        <v>14.412634342814497</v>
      </c>
      <c r="P16" s="5"/>
      <c r="Q16" s="32"/>
    </row>
    <row r="17" spans="1:17" ht="12.75">
      <c r="A17" s="2" t="s">
        <v>16</v>
      </c>
      <c r="B17" s="28" t="s">
        <v>26</v>
      </c>
      <c r="C17" s="62">
        <v>1541311093</v>
      </c>
      <c r="D17" s="63">
        <v>1220079913</v>
      </c>
      <c r="E17" s="64">
        <f t="shared" si="0"/>
        <v>-321231180</v>
      </c>
      <c r="F17" s="62">
        <v>1606656029</v>
      </c>
      <c r="G17" s="63">
        <v>1271324357</v>
      </c>
      <c r="H17" s="64">
        <f t="shared" si="1"/>
        <v>-335331672</v>
      </c>
      <c r="I17" s="64">
        <v>1327262630</v>
      </c>
      <c r="J17" s="41">
        <f t="shared" si="2"/>
        <v>-20.841423996680465</v>
      </c>
      <c r="K17" s="30">
        <f t="shared" si="3"/>
        <v>-20.871404080729963</v>
      </c>
      <c r="L17" s="87">
        <v>-616641133</v>
      </c>
      <c r="M17" s="84">
        <v>-657745078</v>
      </c>
      <c r="N17" s="31">
        <f t="shared" si="4"/>
        <v>52.09369969161626</v>
      </c>
      <c r="O17" s="30">
        <f t="shared" si="5"/>
        <v>50.9820116054141</v>
      </c>
      <c r="P17" s="5"/>
      <c r="Q17" s="32"/>
    </row>
    <row r="18" spans="1:17" ht="16.5">
      <c r="A18" s="2" t="s">
        <v>16</v>
      </c>
      <c r="B18" s="33" t="s">
        <v>27</v>
      </c>
      <c r="C18" s="65">
        <v>4704844184</v>
      </c>
      <c r="D18" s="66">
        <v>4088203051</v>
      </c>
      <c r="E18" s="67">
        <f t="shared" si="0"/>
        <v>-616641133</v>
      </c>
      <c r="F18" s="65">
        <v>4922038690</v>
      </c>
      <c r="G18" s="66">
        <v>4264293612</v>
      </c>
      <c r="H18" s="67">
        <f t="shared" si="1"/>
        <v>-657745078</v>
      </c>
      <c r="I18" s="67">
        <v>4455375643</v>
      </c>
      <c r="J18" s="42">
        <f t="shared" si="2"/>
        <v>-13.106515516433944</v>
      </c>
      <c r="K18" s="35">
        <f t="shared" si="3"/>
        <v>-13.363265090466001</v>
      </c>
      <c r="L18" s="88">
        <v>-616641133</v>
      </c>
      <c r="M18" s="86">
        <v>-657745078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-1093921844</v>
      </c>
      <c r="D19" s="72">
        <v>-285296208</v>
      </c>
      <c r="E19" s="73">
        <f t="shared" si="0"/>
        <v>808625636</v>
      </c>
      <c r="F19" s="74">
        <v>-1105040375</v>
      </c>
      <c r="G19" s="75">
        <v>-302220127</v>
      </c>
      <c r="H19" s="76">
        <f t="shared" si="1"/>
        <v>802820248</v>
      </c>
      <c r="I19" s="76">
        <v>-263020178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-62173643</v>
      </c>
      <c r="M22" s="84">
        <v>-83032001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43000000</v>
      </c>
      <c r="D23" s="63">
        <v>1000000</v>
      </c>
      <c r="E23" s="64">
        <f t="shared" si="0"/>
        <v>-42000000</v>
      </c>
      <c r="F23" s="62">
        <v>43000000</v>
      </c>
      <c r="G23" s="63">
        <v>1000000</v>
      </c>
      <c r="H23" s="64">
        <f t="shared" si="1"/>
        <v>-42000000</v>
      </c>
      <c r="I23" s="64">
        <v>1000000</v>
      </c>
      <c r="J23" s="29">
        <f t="shared" si="2"/>
        <v>-97.67441860465115</v>
      </c>
      <c r="K23" s="30">
        <f t="shared" si="3"/>
        <v>-97.67441860465115</v>
      </c>
      <c r="L23" s="83">
        <v>-62173643</v>
      </c>
      <c r="M23" s="84">
        <v>-83032001</v>
      </c>
      <c r="N23" s="31">
        <f t="shared" si="4"/>
        <v>67.55274095809376</v>
      </c>
      <c r="O23" s="30">
        <f t="shared" si="5"/>
        <v>50.58290718538747</v>
      </c>
      <c r="P23" s="5"/>
      <c r="Q23" s="32"/>
    </row>
    <row r="24" spans="1:17" ht="12.75">
      <c r="A24" s="6" t="s">
        <v>16</v>
      </c>
      <c r="B24" s="28" t="s">
        <v>32</v>
      </c>
      <c r="C24" s="62">
        <v>202953700</v>
      </c>
      <c r="D24" s="63">
        <v>182780057</v>
      </c>
      <c r="E24" s="64">
        <f t="shared" si="0"/>
        <v>-20173643</v>
      </c>
      <c r="F24" s="62">
        <v>209471555</v>
      </c>
      <c r="G24" s="63">
        <v>168439554</v>
      </c>
      <c r="H24" s="64">
        <f t="shared" si="1"/>
        <v>-41032001</v>
      </c>
      <c r="I24" s="64">
        <v>174827550</v>
      </c>
      <c r="J24" s="29">
        <f t="shared" si="2"/>
        <v>-9.94002228094388</v>
      </c>
      <c r="K24" s="30">
        <f t="shared" si="3"/>
        <v>-19.58834028801667</v>
      </c>
      <c r="L24" s="83">
        <v>-62173643</v>
      </c>
      <c r="M24" s="84">
        <v>-83032001</v>
      </c>
      <c r="N24" s="31">
        <f t="shared" si="4"/>
        <v>32.44725904190623</v>
      </c>
      <c r="O24" s="30">
        <f t="shared" si="5"/>
        <v>49.41709281461252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-62173643</v>
      </c>
      <c r="M25" s="84">
        <v>-83032001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245953700</v>
      </c>
      <c r="D26" s="66">
        <v>183780057</v>
      </c>
      <c r="E26" s="67">
        <f t="shared" si="0"/>
        <v>-62173643</v>
      </c>
      <c r="F26" s="65">
        <v>252471555</v>
      </c>
      <c r="G26" s="66">
        <v>169439554</v>
      </c>
      <c r="H26" s="67">
        <f t="shared" si="1"/>
        <v>-83032001</v>
      </c>
      <c r="I26" s="67">
        <v>175827550</v>
      </c>
      <c r="J26" s="42">
        <f t="shared" si="2"/>
        <v>-25.278596337440746</v>
      </c>
      <c r="K26" s="35">
        <f t="shared" si="3"/>
        <v>-32.88766570158765</v>
      </c>
      <c r="L26" s="88">
        <v>-62173643</v>
      </c>
      <c r="M26" s="86">
        <v>-83032001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66250000</v>
      </c>
      <c r="D28" s="63">
        <v>17000000</v>
      </c>
      <c r="E28" s="64">
        <f t="shared" si="0"/>
        <v>-49250000</v>
      </c>
      <c r="F28" s="62">
        <v>75180000</v>
      </c>
      <c r="G28" s="63">
        <v>25000000</v>
      </c>
      <c r="H28" s="64">
        <f t="shared" si="1"/>
        <v>-50180000</v>
      </c>
      <c r="I28" s="64">
        <v>55000000</v>
      </c>
      <c r="J28" s="29">
        <f t="shared" si="2"/>
        <v>-74.33962264150942</v>
      </c>
      <c r="K28" s="30">
        <f t="shared" si="3"/>
        <v>-66.74647512636339</v>
      </c>
      <c r="L28" s="83">
        <v>-62173643</v>
      </c>
      <c r="M28" s="84">
        <v>-83032001</v>
      </c>
      <c r="N28" s="31">
        <f t="shared" si="4"/>
        <v>79.21363076633615</v>
      </c>
      <c r="O28" s="30">
        <f t="shared" si="5"/>
        <v>60.434530537208175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50000000</v>
      </c>
      <c r="D29" s="63">
        <v>48500000</v>
      </c>
      <c r="E29" s="64">
        <f t="shared" si="0"/>
        <v>-1500000</v>
      </c>
      <c r="F29" s="62">
        <v>54000000</v>
      </c>
      <c r="G29" s="63">
        <v>37833000</v>
      </c>
      <c r="H29" s="64">
        <f t="shared" si="1"/>
        <v>-16167000</v>
      </c>
      <c r="I29" s="64">
        <v>39000000</v>
      </c>
      <c r="J29" s="29">
        <f t="shared" si="2"/>
        <v>-3</v>
      </c>
      <c r="K29" s="30">
        <f t="shared" si="3"/>
        <v>-29.938888888888886</v>
      </c>
      <c r="L29" s="83">
        <v>-62173643</v>
      </c>
      <c r="M29" s="84">
        <v>-83032001</v>
      </c>
      <c r="N29" s="31">
        <f t="shared" si="4"/>
        <v>2.4125978913604915</v>
      </c>
      <c r="O29" s="30">
        <f t="shared" si="5"/>
        <v>19.470806201575222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-62173643</v>
      </c>
      <c r="M30" s="84">
        <v>-83032001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15000000</v>
      </c>
      <c r="D31" s="63">
        <v>29599647</v>
      </c>
      <c r="E31" s="64">
        <f t="shared" si="0"/>
        <v>14599647</v>
      </c>
      <c r="F31" s="62">
        <v>14000000</v>
      </c>
      <c r="G31" s="63">
        <v>20815304</v>
      </c>
      <c r="H31" s="64">
        <f t="shared" si="1"/>
        <v>6815304</v>
      </c>
      <c r="I31" s="64">
        <v>21716700</v>
      </c>
      <c r="J31" s="29">
        <f t="shared" si="2"/>
        <v>97.33098</v>
      </c>
      <c r="K31" s="30">
        <f t="shared" si="3"/>
        <v>48.68074285714285</v>
      </c>
      <c r="L31" s="83">
        <v>-62173643</v>
      </c>
      <c r="M31" s="84">
        <v>-83032001</v>
      </c>
      <c r="N31" s="31">
        <f t="shared" si="4"/>
        <v>-23.48205171120502</v>
      </c>
      <c r="O31" s="30">
        <f t="shared" si="5"/>
        <v>-8.208044992195237</v>
      </c>
      <c r="P31" s="5"/>
      <c r="Q31" s="32"/>
    </row>
    <row r="32" spans="1:17" ht="12.75">
      <c r="A32" s="6" t="s">
        <v>16</v>
      </c>
      <c r="B32" s="28" t="s">
        <v>39</v>
      </c>
      <c r="C32" s="62">
        <v>114703700</v>
      </c>
      <c r="D32" s="63">
        <v>88680410</v>
      </c>
      <c r="E32" s="64">
        <f t="shared" si="0"/>
        <v>-26023290</v>
      </c>
      <c r="F32" s="62">
        <v>109291555</v>
      </c>
      <c r="G32" s="63">
        <v>85791250</v>
      </c>
      <c r="H32" s="64">
        <f t="shared" si="1"/>
        <v>-23500305</v>
      </c>
      <c r="I32" s="64">
        <v>60110850</v>
      </c>
      <c r="J32" s="29">
        <f t="shared" si="2"/>
        <v>-22.687402411604857</v>
      </c>
      <c r="K32" s="30">
        <f t="shared" si="3"/>
        <v>-21.50239787511487</v>
      </c>
      <c r="L32" s="83">
        <v>-62173643</v>
      </c>
      <c r="M32" s="84">
        <v>-83032001</v>
      </c>
      <c r="N32" s="31">
        <f t="shared" si="4"/>
        <v>41.85582305350838</v>
      </c>
      <c r="O32" s="30">
        <f t="shared" si="5"/>
        <v>28.30270825341184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245953700</v>
      </c>
      <c r="D33" s="81">
        <v>183780057</v>
      </c>
      <c r="E33" s="82">
        <f t="shared" si="0"/>
        <v>-62173643</v>
      </c>
      <c r="F33" s="80">
        <v>252471555</v>
      </c>
      <c r="G33" s="81">
        <v>169439554</v>
      </c>
      <c r="H33" s="82">
        <f t="shared" si="1"/>
        <v>-83032001</v>
      </c>
      <c r="I33" s="82">
        <v>175827550</v>
      </c>
      <c r="J33" s="57">
        <f t="shared" si="2"/>
        <v>-25.278596337440746</v>
      </c>
      <c r="K33" s="58">
        <f t="shared" si="3"/>
        <v>-32.88766570158765</v>
      </c>
      <c r="L33" s="95">
        <v>-62173643</v>
      </c>
      <c r="M33" s="96">
        <v>-83032001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54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440264377</v>
      </c>
      <c r="D8" s="63">
        <v>442822097</v>
      </c>
      <c r="E8" s="64">
        <f>$D8-$C8</f>
        <v>2557720</v>
      </c>
      <c r="F8" s="62">
        <v>466680287</v>
      </c>
      <c r="G8" s="63">
        <v>450983555</v>
      </c>
      <c r="H8" s="64">
        <f>$G8-$F8</f>
        <v>-15696732</v>
      </c>
      <c r="I8" s="64">
        <v>470803706</v>
      </c>
      <c r="J8" s="29">
        <f>IF(($C8=0),0,(($E8/$C8)*100))</f>
        <v>0.580950931671676</v>
      </c>
      <c r="K8" s="30">
        <f>IF(($F8=0),0,(($H8/$F8)*100))</f>
        <v>-3.3634872603907526</v>
      </c>
      <c r="L8" s="83">
        <v>109272149</v>
      </c>
      <c r="M8" s="84">
        <v>95575905</v>
      </c>
      <c r="N8" s="31">
        <f>IF(($L8=0),0,(($E8/$L8)*100))</f>
        <v>2.340687927717062</v>
      </c>
      <c r="O8" s="30">
        <f>IF(($M8=0),0,(($H8/$M8)*100))</f>
        <v>-16.423315060422393</v>
      </c>
      <c r="P8" s="5"/>
      <c r="Q8" s="32"/>
    </row>
    <row r="9" spans="1:17" ht="12.75">
      <c r="A9" s="2" t="s">
        <v>16</v>
      </c>
      <c r="B9" s="28" t="s">
        <v>19</v>
      </c>
      <c r="C9" s="62">
        <v>1038067876</v>
      </c>
      <c r="D9" s="63">
        <v>1099401830</v>
      </c>
      <c r="E9" s="64">
        <f>$D9-$C9</f>
        <v>61333954</v>
      </c>
      <c r="F9" s="62">
        <v>1104086587</v>
      </c>
      <c r="G9" s="63">
        <v>1152051323</v>
      </c>
      <c r="H9" s="64">
        <f>$G9-$F9</f>
        <v>47964736</v>
      </c>
      <c r="I9" s="64">
        <v>1207847607</v>
      </c>
      <c r="J9" s="29">
        <f>IF(($C9=0),0,(($E9/$C9)*100))</f>
        <v>5.908472405132013</v>
      </c>
      <c r="K9" s="30">
        <f>IF(($F9=0),0,(($H9/$F9)*100))</f>
        <v>4.344291160200464</v>
      </c>
      <c r="L9" s="83">
        <v>109272149</v>
      </c>
      <c r="M9" s="84">
        <v>95575905</v>
      </c>
      <c r="N9" s="31">
        <f>IF(($L9=0),0,(($E9/$L9)*100))</f>
        <v>56.12953946755454</v>
      </c>
      <c r="O9" s="30">
        <f>IF(($M9=0),0,(($H9/$M9)*100))</f>
        <v>50.18496659801443</v>
      </c>
      <c r="P9" s="5"/>
      <c r="Q9" s="32"/>
    </row>
    <row r="10" spans="1:17" ht="12.75">
      <c r="A10" s="2" t="s">
        <v>16</v>
      </c>
      <c r="B10" s="28" t="s">
        <v>20</v>
      </c>
      <c r="C10" s="62">
        <v>406200527</v>
      </c>
      <c r="D10" s="63">
        <v>451581002</v>
      </c>
      <c r="E10" s="64">
        <f aca="true" t="shared" si="0" ref="E10:E33">$D10-$C10</f>
        <v>45380475</v>
      </c>
      <c r="F10" s="62">
        <v>444547061</v>
      </c>
      <c r="G10" s="63">
        <v>507854962</v>
      </c>
      <c r="H10" s="64">
        <f aca="true" t="shared" si="1" ref="H10:H33">$G10-$F10</f>
        <v>63307901</v>
      </c>
      <c r="I10" s="64">
        <v>526801238</v>
      </c>
      <c r="J10" s="29">
        <f aca="true" t="shared" si="2" ref="J10:J33">IF(($C10=0),0,(($E10/$C10)*100))</f>
        <v>11.17193897682954</v>
      </c>
      <c r="K10" s="30">
        <f aca="true" t="shared" si="3" ref="K10:K33">IF(($F10=0),0,(($H10/$F10)*100))</f>
        <v>14.24098966205965</v>
      </c>
      <c r="L10" s="83">
        <v>109272149</v>
      </c>
      <c r="M10" s="84">
        <v>95575905</v>
      </c>
      <c r="N10" s="31">
        <f aca="true" t="shared" si="4" ref="N10:N33">IF(($L10=0),0,(($E10/$L10)*100))</f>
        <v>41.5297726047284</v>
      </c>
      <c r="O10" s="30">
        <f aca="true" t="shared" si="5" ref="O10:O33">IF(($M10=0),0,(($H10/$M10)*100))</f>
        <v>66.23834846240797</v>
      </c>
      <c r="P10" s="5"/>
      <c r="Q10" s="32"/>
    </row>
    <row r="11" spans="1:17" ht="16.5">
      <c r="A11" s="6" t="s">
        <v>16</v>
      </c>
      <c r="B11" s="33" t="s">
        <v>21</v>
      </c>
      <c r="C11" s="65">
        <v>1884532780</v>
      </c>
      <c r="D11" s="66">
        <v>1993804929</v>
      </c>
      <c r="E11" s="67">
        <f t="shared" si="0"/>
        <v>109272149</v>
      </c>
      <c r="F11" s="65">
        <v>2015313935</v>
      </c>
      <c r="G11" s="66">
        <v>2110889840</v>
      </c>
      <c r="H11" s="67">
        <f t="shared" si="1"/>
        <v>95575905</v>
      </c>
      <c r="I11" s="67">
        <v>2205452551</v>
      </c>
      <c r="J11" s="34">
        <f t="shared" si="2"/>
        <v>5.798368176965328</v>
      </c>
      <c r="K11" s="35">
        <f t="shared" si="3"/>
        <v>4.742482217789061</v>
      </c>
      <c r="L11" s="85">
        <v>109272149</v>
      </c>
      <c r="M11" s="86">
        <v>95575905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678956402</v>
      </c>
      <c r="D13" s="63">
        <v>705700041</v>
      </c>
      <c r="E13" s="64">
        <f t="shared" si="0"/>
        <v>26743639</v>
      </c>
      <c r="F13" s="62">
        <v>726228412</v>
      </c>
      <c r="G13" s="63">
        <v>735339186</v>
      </c>
      <c r="H13" s="64">
        <f t="shared" si="1"/>
        <v>9110774</v>
      </c>
      <c r="I13" s="64">
        <v>767694105</v>
      </c>
      <c r="J13" s="29">
        <f t="shared" si="2"/>
        <v>3.9389331805726164</v>
      </c>
      <c r="K13" s="30">
        <f t="shared" si="3"/>
        <v>1.2545328507472384</v>
      </c>
      <c r="L13" s="83">
        <v>163124745</v>
      </c>
      <c r="M13" s="84">
        <v>169329221</v>
      </c>
      <c r="N13" s="31">
        <f t="shared" si="4"/>
        <v>16.39459359767888</v>
      </c>
      <c r="O13" s="30">
        <f t="shared" si="5"/>
        <v>5.380509014448251</v>
      </c>
      <c r="P13" s="5"/>
      <c r="Q13" s="32"/>
    </row>
    <row r="14" spans="1:17" ht="12.75">
      <c r="A14" s="2" t="s">
        <v>16</v>
      </c>
      <c r="B14" s="28" t="s">
        <v>24</v>
      </c>
      <c r="C14" s="62">
        <v>23396953</v>
      </c>
      <c r="D14" s="63">
        <v>61331116</v>
      </c>
      <c r="E14" s="64">
        <f t="shared" si="0"/>
        <v>37934163</v>
      </c>
      <c r="F14" s="62">
        <v>24520012</v>
      </c>
      <c r="G14" s="63">
        <v>80062437</v>
      </c>
      <c r="H14" s="64">
        <f t="shared" si="1"/>
        <v>55542425</v>
      </c>
      <c r="I14" s="64">
        <v>60127443</v>
      </c>
      <c r="J14" s="29">
        <f t="shared" si="2"/>
        <v>162.13291961564397</v>
      </c>
      <c r="K14" s="30">
        <f t="shared" si="3"/>
        <v>226.51875129588026</v>
      </c>
      <c r="L14" s="83">
        <v>163124745</v>
      </c>
      <c r="M14" s="84">
        <v>169329221</v>
      </c>
      <c r="N14" s="31">
        <f t="shared" si="4"/>
        <v>23.25469566251276</v>
      </c>
      <c r="O14" s="30">
        <f t="shared" si="5"/>
        <v>32.80144128224626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163124745</v>
      </c>
      <c r="M15" s="84">
        <v>169329221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571953835</v>
      </c>
      <c r="D16" s="63">
        <v>624018012</v>
      </c>
      <c r="E16" s="64">
        <f t="shared" si="0"/>
        <v>52064177</v>
      </c>
      <c r="F16" s="62">
        <v>599407620</v>
      </c>
      <c r="G16" s="63">
        <v>679555615</v>
      </c>
      <c r="H16" s="64">
        <f t="shared" si="1"/>
        <v>80147995</v>
      </c>
      <c r="I16" s="64">
        <v>740036064</v>
      </c>
      <c r="J16" s="29">
        <f t="shared" si="2"/>
        <v>9.102863520444792</v>
      </c>
      <c r="K16" s="30">
        <f t="shared" si="3"/>
        <v>13.371200552972617</v>
      </c>
      <c r="L16" s="83">
        <v>163124745</v>
      </c>
      <c r="M16" s="84">
        <v>169329221</v>
      </c>
      <c r="N16" s="31">
        <f t="shared" si="4"/>
        <v>31.91678675114557</v>
      </c>
      <c r="O16" s="30">
        <f t="shared" si="5"/>
        <v>47.332642603960245</v>
      </c>
      <c r="P16" s="5"/>
      <c r="Q16" s="32"/>
    </row>
    <row r="17" spans="1:17" ht="12.75">
      <c r="A17" s="2" t="s">
        <v>16</v>
      </c>
      <c r="B17" s="28" t="s">
        <v>26</v>
      </c>
      <c r="C17" s="62">
        <v>727396318</v>
      </c>
      <c r="D17" s="63">
        <v>773779084</v>
      </c>
      <c r="E17" s="64">
        <f t="shared" si="0"/>
        <v>46382766</v>
      </c>
      <c r="F17" s="62">
        <v>766655976</v>
      </c>
      <c r="G17" s="63">
        <v>791184003</v>
      </c>
      <c r="H17" s="64">
        <f t="shared" si="1"/>
        <v>24528027</v>
      </c>
      <c r="I17" s="64">
        <v>794984621</v>
      </c>
      <c r="J17" s="41">
        <f t="shared" si="2"/>
        <v>6.376546712187234</v>
      </c>
      <c r="K17" s="30">
        <f t="shared" si="3"/>
        <v>3.1993524824490507</v>
      </c>
      <c r="L17" s="87">
        <v>163124745</v>
      </c>
      <c r="M17" s="84">
        <v>169329221</v>
      </c>
      <c r="N17" s="31">
        <f t="shared" si="4"/>
        <v>28.433923988662784</v>
      </c>
      <c r="O17" s="30">
        <f t="shared" si="5"/>
        <v>14.485407099345245</v>
      </c>
      <c r="P17" s="5"/>
      <c r="Q17" s="32"/>
    </row>
    <row r="18" spans="1:17" ht="16.5">
      <c r="A18" s="2" t="s">
        <v>16</v>
      </c>
      <c r="B18" s="33" t="s">
        <v>27</v>
      </c>
      <c r="C18" s="65">
        <v>2001703508</v>
      </c>
      <c r="D18" s="66">
        <v>2164828253</v>
      </c>
      <c r="E18" s="67">
        <f t="shared" si="0"/>
        <v>163124745</v>
      </c>
      <c r="F18" s="65">
        <v>2116812020</v>
      </c>
      <c r="G18" s="66">
        <v>2286141241</v>
      </c>
      <c r="H18" s="67">
        <f t="shared" si="1"/>
        <v>169329221</v>
      </c>
      <c r="I18" s="67">
        <v>2362842233</v>
      </c>
      <c r="J18" s="42">
        <f t="shared" si="2"/>
        <v>8.149296054488406</v>
      </c>
      <c r="K18" s="35">
        <f t="shared" si="3"/>
        <v>7.999256400669909</v>
      </c>
      <c r="L18" s="88">
        <v>163124745</v>
      </c>
      <c r="M18" s="86">
        <v>169329221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-117170728</v>
      </c>
      <c r="D19" s="72">
        <v>-171023324</v>
      </c>
      <c r="E19" s="73">
        <f t="shared" si="0"/>
        <v>-53852596</v>
      </c>
      <c r="F19" s="74">
        <v>-101498085</v>
      </c>
      <c r="G19" s="75">
        <v>-175251401</v>
      </c>
      <c r="H19" s="76">
        <f t="shared" si="1"/>
        <v>-73753316</v>
      </c>
      <c r="I19" s="76">
        <v>-157389682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340000000</v>
      </c>
      <c r="D22" s="63">
        <v>200000000</v>
      </c>
      <c r="E22" s="64">
        <f t="shared" si="0"/>
        <v>-140000000</v>
      </c>
      <c r="F22" s="62">
        <v>300000000</v>
      </c>
      <c r="G22" s="63">
        <v>191000000</v>
      </c>
      <c r="H22" s="64">
        <f t="shared" si="1"/>
        <v>-109000000</v>
      </c>
      <c r="I22" s="64">
        <v>0</v>
      </c>
      <c r="J22" s="29">
        <f t="shared" si="2"/>
        <v>-41.17647058823529</v>
      </c>
      <c r="K22" s="30">
        <f t="shared" si="3"/>
        <v>-36.333333333333336</v>
      </c>
      <c r="L22" s="83">
        <v>-90600920</v>
      </c>
      <c r="M22" s="84">
        <v>-91616021</v>
      </c>
      <c r="N22" s="31">
        <f t="shared" si="4"/>
        <v>154.52381719744125</v>
      </c>
      <c r="O22" s="30">
        <f t="shared" si="5"/>
        <v>118.9748242831895</v>
      </c>
      <c r="P22" s="5"/>
      <c r="Q22" s="32"/>
    </row>
    <row r="23" spans="1:17" ht="12.75">
      <c r="A23" s="6" t="s">
        <v>16</v>
      </c>
      <c r="B23" s="28" t="s">
        <v>31</v>
      </c>
      <c r="C23" s="62">
        <v>263243728</v>
      </c>
      <c r="D23" s="63">
        <v>234181328</v>
      </c>
      <c r="E23" s="64">
        <f t="shared" si="0"/>
        <v>-29062400</v>
      </c>
      <c r="F23" s="62">
        <v>280284815</v>
      </c>
      <c r="G23" s="63">
        <v>209120314</v>
      </c>
      <c r="H23" s="64">
        <f t="shared" si="1"/>
        <v>-71164501</v>
      </c>
      <c r="I23" s="64">
        <v>176479711</v>
      </c>
      <c r="J23" s="29">
        <f t="shared" si="2"/>
        <v>-11.040111086711248</v>
      </c>
      <c r="K23" s="30">
        <f t="shared" si="3"/>
        <v>-25.390066529290927</v>
      </c>
      <c r="L23" s="83">
        <v>-90600920</v>
      </c>
      <c r="M23" s="84">
        <v>-91616021</v>
      </c>
      <c r="N23" s="31">
        <f t="shared" si="4"/>
        <v>32.07737846370655</v>
      </c>
      <c r="O23" s="30">
        <f t="shared" si="5"/>
        <v>77.67691744656756</v>
      </c>
      <c r="P23" s="5"/>
      <c r="Q23" s="32"/>
    </row>
    <row r="24" spans="1:17" ht="12.75">
      <c r="A24" s="6" t="s">
        <v>16</v>
      </c>
      <c r="B24" s="28" t="s">
        <v>32</v>
      </c>
      <c r="C24" s="62">
        <v>98747800</v>
      </c>
      <c r="D24" s="63">
        <v>177209280</v>
      </c>
      <c r="E24" s="64">
        <f t="shared" si="0"/>
        <v>78461480</v>
      </c>
      <c r="F24" s="62">
        <v>100776000</v>
      </c>
      <c r="G24" s="63">
        <v>189324480</v>
      </c>
      <c r="H24" s="64">
        <f t="shared" si="1"/>
        <v>88548480</v>
      </c>
      <c r="I24" s="64">
        <v>157567040</v>
      </c>
      <c r="J24" s="29">
        <f t="shared" si="2"/>
        <v>79.4564334597834</v>
      </c>
      <c r="K24" s="30">
        <f t="shared" si="3"/>
        <v>87.86663491307453</v>
      </c>
      <c r="L24" s="83">
        <v>-90600920</v>
      </c>
      <c r="M24" s="84">
        <v>-91616021</v>
      </c>
      <c r="N24" s="31">
        <f t="shared" si="4"/>
        <v>-86.60119566114781</v>
      </c>
      <c r="O24" s="30">
        <f t="shared" si="5"/>
        <v>-96.65174172975706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-90600920</v>
      </c>
      <c r="M25" s="84">
        <v>-91616021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701991528</v>
      </c>
      <c r="D26" s="66">
        <v>611390608</v>
      </c>
      <c r="E26" s="67">
        <f t="shared" si="0"/>
        <v>-90600920</v>
      </c>
      <c r="F26" s="65">
        <v>681060815</v>
      </c>
      <c r="G26" s="66">
        <v>589444794</v>
      </c>
      <c r="H26" s="67">
        <f t="shared" si="1"/>
        <v>-91616021</v>
      </c>
      <c r="I26" s="67">
        <v>334046751</v>
      </c>
      <c r="J26" s="42">
        <f t="shared" si="2"/>
        <v>-12.906269717830554</v>
      </c>
      <c r="K26" s="35">
        <f t="shared" si="3"/>
        <v>-13.451958912068667</v>
      </c>
      <c r="L26" s="88">
        <v>-90600920</v>
      </c>
      <c r="M26" s="86">
        <v>-91616021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234366384</v>
      </c>
      <c r="D28" s="63">
        <v>132218707</v>
      </c>
      <c r="E28" s="64">
        <f t="shared" si="0"/>
        <v>-102147677</v>
      </c>
      <c r="F28" s="62">
        <v>301913970</v>
      </c>
      <c r="G28" s="63">
        <v>243300000</v>
      </c>
      <c r="H28" s="64">
        <f t="shared" si="1"/>
        <v>-58613970</v>
      </c>
      <c r="I28" s="64">
        <v>65480000</v>
      </c>
      <c r="J28" s="29">
        <f t="shared" si="2"/>
        <v>-43.5846110933725</v>
      </c>
      <c r="K28" s="30">
        <f t="shared" si="3"/>
        <v>-19.414129793331526</v>
      </c>
      <c r="L28" s="83">
        <v>-90600920</v>
      </c>
      <c r="M28" s="84">
        <v>-91616021</v>
      </c>
      <c r="N28" s="31">
        <f t="shared" si="4"/>
        <v>112.74463548493767</v>
      </c>
      <c r="O28" s="30">
        <f t="shared" si="5"/>
        <v>63.977860378808636</v>
      </c>
      <c r="P28" s="5"/>
      <c r="Q28" s="32"/>
    </row>
    <row r="29" spans="1:17" ht="12.75">
      <c r="A29" s="6" t="s">
        <v>16</v>
      </c>
      <c r="B29" s="28" t="s">
        <v>36</v>
      </c>
      <c r="C29" s="62">
        <v>169343244</v>
      </c>
      <c r="D29" s="63">
        <v>151352844</v>
      </c>
      <c r="E29" s="64">
        <f t="shared" si="0"/>
        <v>-17990400</v>
      </c>
      <c r="F29" s="62">
        <v>71788245</v>
      </c>
      <c r="G29" s="63">
        <v>79186314</v>
      </c>
      <c r="H29" s="64">
        <f t="shared" si="1"/>
        <v>7398069</v>
      </c>
      <c r="I29" s="64">
        <v>53864823</v>
      </c>
      <c r="J29" s="29">
        <f t="shared" si="2"/>
        <v>-10.623630193360416</v>
      </c>
      <c r="K29" s="30">
        <f t="shared" si="3"/>
        <v>10.30540445723391</v>
      </c>
      <c r="L29" s="83">
        <v>-90600920</v>
      </c>
      <c r="M29" s="84">
        <v>-91616021</v>
      </c>
      <c r="N29" s="31">
        <f t="shared" si="4"/>
        <v>19.856752006491764</v>
      </c>
      <c r="O29" s="30">
        <f t="shared" si="5"/>
        <v>-8.075082195503775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-90600920</v>
      </c>
      <c r="M30" s="84">
        <v>-91616021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91937800</v>
      </c>
      <c r="D31" s="63">
        <v>67440000</v>
      </c>
      <c r="E31" s="64">
        <f t="shared" si="0"/>
        <v>-24497800</v>
      </c>
      <c r="F31" s="62">
        <v>109946000</v>
      </c>
      <c r="G31" s="63">
        <v>84784480</v>
      </c>
      <c r="H31" s="64">
        <f t="shared" si="1"/>
        <v>-25161520</v>
      </c>
      <c r="I31" s="64">
        <v>62204240</v>
      </c>
      <c r="J31" s="29">
        <f t="shared" si="2"/>
        <v>-26.64605853087631</v>
      </c>
      <c r="K31" s="30">
        <f t="shared" si="3"/>
        <v>-22.885343714186966</v>
      </c>
      <c r="L31" s="83">
        <v>-90600920</v>
      </c>
      <c r="M31" s="84">
        <v>-91616021</v>
      </c>
      <c r="N31" s="31">
        <f t="shared" si="4"/>
        <v>27.03923977813912</v>
      </c>
      <c r="O31" s="30">
        <f t="shared" si="5"/>
        <v>27.46410477704549</v>
      </c>
      <c r="P31" s="5"/>
      <c r="Q31" s="32"/>
    </row>
    <row r="32" spans="1:17" ht="12.75">
      <c r="A32" s="6" t="s">
        <v>16</v>
      </c>
      <c r="B32" s="28" t="s">
        <v>39</v>
      </c>
      <c r="C32" s="62">
        <v>206344100</v>
      </c>
      <c r="D32" s="63">
        <v>260379057</v>
      </c>
      <c r="E32" s="64">
        <f t="shared" si="0"/>
        <v>54034957</v>
      </c>
      <c r="F32" s="62">
        <v>197412600</v>
      </c>
      <c r="G32" s="63">
        <v>182174000</v>
      </c>
      <c r="H32" s="64">
        <f t="shared" si="1"/>
        <v>-15238600</v>
      </c>
      <c r="I32" s="64">
        <v>152497688</v>
      </c>
      <c r="J32" s="29">
        <f t="shared" si="2"/>
        <v>26.186819492294667</v>
      </c>
      <c r="K32" s="30">
        <f t="shared" si="3"/>
        <v>-7.719162809263441</v>
      </c>
      <c r="L32" s="83">
        <v>-90600920</v>
      </c>
      <c r="M32" s="84">
        <v>-91616021</v>
      </c>
      <c r="N32" s="31">
        <f t="shared" si="4"/>
        <v>-59.64062726956857</v>
      </c>
      <c r="O32" s="30">
        <f t="shared" si="5"/>
        <v>16.633117039649647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701991528</v>
      </c>
      <c r="D33" s="81">
        <v>611390608</v>
      </c>
      <c r="E33" s="82">
        <f t="shared" si="0"/>
        <v>-90600920</v>
      </c>
      <c r="F33" s="80">
        <v>681060815</v>
      </c>
      <c r="G33" s="81">
        <v>589444794</v>
      </c>
      <c r="H33" s="82">
        <f t="shared" si="1"/>
        <v>-91616021</v>
      </c>
      <c r="I33" s="82">
        <v>334046751</v>
      </c>
      <c r="J33" s="57">
        <f t="shared" si="2"/>
        <v>-12.906269717830554</v>
      </c>
      <c r="K33" s="58">
        <f t="shared" si="3"/>
        <v>-13.451958912068667</v>
      </c>
      <c r="L33" s="95">
        <v>-90600920</v>
      </c>
      <c r="M33" s="96">
        <v>-91616021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55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721755695</v>
      </c>
      <c r="D8" s="63">
        <v>742955695</v>
      </c>
      <c r="E8" s="64">
        <f>$D8-$C8</f>
        <v>21200000</v>
      </c>
      <c r="F8" s="62">
        <v>765061036</v>
      </c>
      <c r="G8" s="63">
        <v>780103478</v>
      </c>
      <c r="H8" s="64">
        <f>$G8-$F8</f>
        <v>15042442</v>
      </c>
      <c r="I8" s="64">
        <v>819108654</v>
      </c>
      <c r="J8" s="29">
        <f>IF(($C8=0),0,(($E8/$C8)*100))</f>
        <v>2.9372819843146507</v>
      </c>
      <c r="K8" s="30">
        <f>IF(($F8=0),0,(($H8/$F8)*100))</f>
        <v>1.9661754150553812</v>
      </c>
      <c r="L8" s="83">
        <v>180568430</v>
      </c>
      <c r="M8" s="84">
        <v>110730911</v>
      </c>
      <c r="N8" s="31">
        <f>IF(($L8=0),0,(($E8/$L8)*100))</f>
        <v>11.74070129534825</v>
      </c>
      <c r="O8" s="30">
        <f>IF(($M8=0),0,(($H8/$M8)*100))</f>
        <v>13.584681878034942</v>
      </c>
      <c r="P8" s="5"/>
      <c r="Q8" s="32"/>
    </row>
    <row r="9" spans="1:17" ht="12.75">
      <c r="A9" s="2" t="s">
        <v>16</v>
      </c>
      <c r="B9" s="28" t="s">
        <v>19</v>
      </c>
      <c r="C9" s="62">
        <v>1561385027</v>
      </c>
      <c r="D9" s="63">
        <v>1661488941</v>
      </c>
      <c r="E9" s="64">
        <f>$D9-$C9</f>
        <v>100103914</v>
      </c>
      <c r="F9" s="62">
        <v>1657845959</v>
      </c>
      <c r="G9" s="63">
        <v>1758184842</v>
      </c>
      <c r="H9" s="64">
        <f>$G9-$F9</f>
        <v>100338883</v>
      </c>
      <c r="I9" s="64">
        <v>1860532824</v>
      </c>
      <c r="J9" s="29">
        <f>IF(($C9=0),0,(($E9/$C9)*100))</f>
        <v>6.411225435684929</v>
      </c>
      <c r="K9" s="30">
        <f>IF(($F9=0),0,(($H9/$F9)*100))</f>
        <v>6.052364663633987</v>
      </c>
      <c r="L9" s="83">
        <v>180568430</v>
      </c>
      <c r="M9" s="84">
        <v>110730911</v>
      </c>
      <c r="N9" s="31">
        <f>IF(($L9=0),0,(($E9/$L9)*100))</f>
        <v>55.438214753265555</v>
      </c>
      <c r="O9" s="30">
        <f>IF(($M9=0),0,(($H9/$M9)*100))</f>
        <v>90.61506140774007</v>
      </c>
      <c r="P9" s="5"/>
      <c r="Q9" s="32"/>
    </row>
    <row r="10" spans="1:17" ht="12.75">
      <c r="A10" s="2" t="s">
        <v>16</v>
      </c>
      <c r="B10" s="28" t="s">
        <v>20</v>
      </c>
      <c r="C10" s="62">
        <v>1010524511</v>
      </c>
      <c r="D10" s="63">
        <v>1069789027</v>
      </c>
      <c r="E10" s="64">
        <f aca="true" t="shared" si="0" ref="E10:E33">$D10-$C10</f>
        <v>59264516</v>
      </c>
      <c r="F10" s="62">
        <v>1095813094</v>
      </c>
      <c r="G10" s="63">
        <v>1091162680</v>
      </c>
      <c r="H10" s="64">
        <f aca="true" t="shared" si="1" ref="H10:H33">$G10-$F10</f>
        <v>-4650414</v>
      </c>
      <c r="I10" s="64">
        <v>1110026815</v>
      </c>
      <c r="J10" s="29">
        <f aca="true" t="shared" si="2" ref="J10:J33">IF(($C10=0),0,(($E10/$C10)*100))</f>
        <v>5.864728203510147</v>
      </c>
      <c r="K10" s="30">
        <f aca="true" t="shared" si="3" ref="K10:K33">IF(($F10=0),0,(($H10/$F10)*100))</f>
        <v>-0.4243802182564539</v>
      </c>
      <c r="L10" s="83">
        <v>180568430</v>
      </c>
      <c r="M10" s="84">
        <v>110730911</v>
      </c>
      <c r="N10" s="31">
        <f aca="true" t="shared" si="4" ref="N10:N33">IF(($L10=0),0,(($E10/$L10)*100))</f>
        <v>32.821083951386186</v>
      </c>
      <c r="O10" s="30">
        <f aca="true" t="shared" si="5" ref="O10:O33">IF(($M10=0),0,(($H10/$M10)*100))</f>
        <v>-4.199743285775008</v>
      </c>
      <c r="P10" s="5"/>
      <c r="Q10" s="32"/>
    </row>
    <row r="11" spans="1:17" ht="16.5">
      <c r="A11" s="6" t="s">
        <v>16</v>
      </c>
      <c r="B11" s="33" t="s">
        <v>21</v>
      </c>
      <c r="C11" s="65">
        <v>3293665233</v>
      </c>
      <c r="D11" s="66">
        <v>3474233663</v>
      </c>
      <c r="E11" s="67">
        <f t="shared" si="0"/>
        <v>180568430</v>
      </c>
      <c r="F11" s="65">
        <v>3518720089</v>
      </c>
      <c r="G11" s="66">
        <v>3629451000</v>
      </c>
      <c r="H11" s="67">
        <f t="shared" si="1"/>
        <v>110730911</v>
      </c>
      <c r="I11" s="67">
        <v>3789668293</v>
      </c>
      <c r="J11" s="34">
        <f t="shared" si="2"/>
        <v>5.482294563237417</v>
      </c>
      <c r="K11" s="35">
        <f t="shared" si="3"/>
        <v>3.146908767939796</v>
      </c>
      <c r="L11" s="85">
        <v>180568430</v>
      </c>
      <c r="M11" s="86">
        <v>110730911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1109943428</v>
      </c>
      <c r="D13" s="63">
        <v>1127748191</v>
      </c>
      <c r="E13" s="64">
        <f t="shared" si="0"/>
        <v>17804763</v>
      </c>
      <c r="F13" s="62">
        <v>1192701684</v>
      </c>
      <c r="G13" s="63">
        <v>1184134000</v>
      </c>
      <c r="H13" s="64">
        <f t="shared" si="1"/>
        <v>-8567684</v>
      </c>
      <c r="I13" s="64">
        <v>1243340700</v>
      </c>
      <c r="J13" s="29">
        <f t="shared" si="2"/>
        <v>1.6041144576244115</v>
      </c>
      <c r="K13" s="30">
        <f t="shared" si="3"/>
        <v>-0.7183425759294896</v>
      </c>
      <c r="L13" s="83">
        <v>10172784</v>
      </c>
      <c r="M13" s="84">
        <v>24280462</v>
      </c>
      <c r="N13" s="31">
        <f t="shared" si="4"/>
        <v>175.02350389038045</v>
      </c>
      <c r="O13" s="30">
        <f t="shared" si="5"/>
        <v>-35.28633021892252</v>
      </c>
      <c r="P13" s="5"/>
      <c r="Q13" s="32"/>
    </row>
    <row r="14" spans="1:17" ht="12.75">
      <c r="A14" s="2" t="s">
        <v>16</v>
      </c>
      <c r="B14" s="28" t="s">
        <v>24</v>
      </c>
      <c r="C14" s="62">
        <v>228314072</v>
      </c>
      <c r="D14" s="63">
        <v>120222241</v>
      </c>
      <c r="E14" s="64">
        <f t="shared" si="0"/>
        <v>-108091831</v>
      </c>
      <c r="F14" s="62">
        <v>242290700</v>
      </c>
      <c r="G14" s="63">
        <v>126914334</v>
      </c>
      <c r="H14" s="64">
        <f t="shared" si="1"/>
        <v>-115376366</v>
      </c>
      <c r="I14" s="64">
        <v>133981978</v>
      </c>
      <c r="J14" s="29">
        <f t="shared" si="2"/>
        <v>-47.34348174561925</v>
      </c>
      <c r="K14" s="30">
        <f t="shared" si="3"/>
        <v>-47.6189824867401</v>
      </c>
      <c r="L14" s="83">
        <v>10172784</v>
      </c>
      <c r="M14" s="84">
        <v>24280462</v>
      </c>
      <c r="N14" s="31">
        <f t="shared" si="4"/>
        <v>-1062.5589907344931</v>
      </c>
      <c r="O14" s="30">
        <f t="shared" si="5"/>
        <v>-475.18192199143493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10172784</v>
      </c>
      <c r="M15" s="84">
        <v>24280462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822085058</v>
      </c>
      <c r="D16" s="63">
        <v>870000000</v>
      </c>
      <c r="E16" s="64">
        <f t="shared" si="0"/>
        <v>47914942</v>
      </c>
      <c r="F16" s="62">
        <v>895250628</v>
      </c>
      <c r="G16" s="63">
        <v>957000000</v>
      </c>
      <c r="H16" s="64">
        <f t="shared" si="1"/>
        <v>61749372</v>
      </c>
      <c r="I16" s="64">
        <v>1052700000</v>
      </c>
      <c r="J16" s="29">
        <f t="shared" si="2"/>
        <v>5.8284652583966565</v>
      </c>
      <c r="K16" s="30">
        <f t="shared" si="3"/>
        <v>6.897439674289735</v>
      </c>
      <c r="L16" s="83">
        <v>10172784</v>
      </c>
      <c r="M16" s="84">
        <v>24280462</v>
      </c>
      <c r="N16" s="31">
        <f t="shared" si="4"/>
        <v>471.0111017790213</v>
      </c>
      <c r="O16" s="30">
        <f t="shared" si="5"/>
        <v>254.31712131342476</v>
      </c>
      <c r="P16" s="5"/>
      <c r="Q16" s="32"/>
    </row>
    <row r="17" spans="1:17" ht="12.75">
      <c r="A17" s="2" t="s">
        <v>16</v>
      </c>
      <c r="B17" s="28" t="s">
        <v>26</v>
      </c>
      <c r="C17" s="62">
        <v>1183362927</v>
      </c>
      <c r="D17" s="63">
        <v>1235907837</v>
      </c>
      <c r="E17" s="64">
        <f t="shared" si="0"/>
        <v>52544910</v>
      </c>
      <c r="F17" s="62">
        <v>1143351878</v>
      </c>
      <c r="G17" s="63">
        <v>1229827018</v>
      </c>
      <c r="H17" s="64">
        <f t="shared" si="1"/>
        <v>86475140</v>
      </c>
      <c r="I17" s="64">
        <v>1199127290</v>
      </c>
      <c r="J17" s="41">
        <f t="shared" si="2"/>
        <v>4.4403038832059</v>
      </c>
      <c r="K17" s="30">
        <f t="shared" si="3"/>
        <v>7.563300648201674</v>
      </c>
      <c r="L17" s="87">
        <v>10172784</v>
      </c>
      <c r="M17" s="84">
        <v>24280462</v>
      </c>
      <c r="N17" s="31">
        <f t="shared" si="4"/>
        <v>516.5243850650913</v>
      </c>
      <c r="O17" s="30">
        <f t="shared" si="5"/>
        <v>356.15113089693267</v>
      </c>
      <c r="P17" s="5"/>
      <c r="Q17" s="32"/>
    </row>
    <row r="18" spans="1:17" ht="16.5">
      <c r="A18" s="2" t="s">
        <v>16</v>
      </c>
      <c r="B18" s="33" t="s">
        <v>27</v>
      </c>
      <c r="C18" s="65">
        <v>3343705485</v>
      </c>
      <c r="D18" s="66">
        <v>3353878269</v>
      </c>
      <c r="E18" s="67">
        <f t="shared" si="0"/>
        <v>10172784</v>
      </c>
      <c r="F18" s="65">
        <v>3473594890</v>
      </c>
      <c r="G18" s="66">
        <v>3497875352</v>
      </c>
      <c r="H18" s="67">
        <f t="shared" si="1"/>
        <v>24280462</v>
      </c>
      <c r="I18" s="67">
        <v>3629149968</v>
      </c>
      <c r="J18" s="42">
        <f t="shared" si="2"/>
        <v>0.304236842797176</v>
      </c>
      <c r="K18" s="35">
        <f t="shared" si="3"/>
        <v>0.6990009707205667</v>
      </c>
      <c r="L18" s="88">
        <v>10172784</v>
      </c>
      <c r="M18" s="86">
        <v>24280462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-50040252</v>
      </c>
      <c r="D19" s="72">
        <v>120355394</v>
      </c>
      <c r="E19" s="73">
        <f t="shared" si="0"/>
        <v>170395646</v>
      </c>
      <c r="F19" s="74">
        <v>45125199</v>
      </c>
      <c r="G19" s="75">
        <v>131575648</v>
      </c>
      <c r="H19" s="76">
        <f t="shared" si="1"/>
        <v>86450449</v>
      </c>
      <c r="I19" s="76">
        <v>160518325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150230000</v>
      </c>
      <c r="M22" s="84">
        <v>-86571000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58000000</v>
      </c>
      <c r="D23" s="63">
        <v>118070000</v>
      </c>
      <c r="E23" s="64">
        <f t="shared" si="0"/>
        <v>60070000</v>
      </c>
      <c r="F23" s="62">
        <v>86800000</v>
      </c>
      <c r="G23" s="63">
        <v>120500000</v>
      </c>
      <c r="H23" s="64">
        <f t="shared" si="1"/>
        <v>33700000</v>
      </c>
      <c r="I23" s="64">
        <v>70300000</v>
      </c>
      <c r="J23" s="29">
        <f t="shared" si="2"/>
        <v>103.56896551724137</v>
      </c>
      <c r="K23" s="30">
        <f t="shared" si="3"/>
        <v>38.824884792626726</v>
      </c>
      <c r="L23" s="83">
        <v>150230000</v>
      </c>
      <c r="M23" s="84">
        <v>-86571000</v>
      </c>
      <c r="N23" s="31">
        <f t="shared" si="4"/>
        <v>39.98535578779205</v>
      </c>
      <c r="O23" s="30">
        <f t="shared" si="5"/>
        <v>-38.92758545009299</v>
      </c>
      <c r="P23" s="5"/>
      <c r="Q23" s="32"/>
    </row>
    <row r="24" spans="1:17" ht="12.75">
      <c r="A24" s="6" t="s">
        <v>16</v>
      </c>
      <c r="B24" s="28" t="s">
        <v>32</v>
      </c>
      <c r="C24" s="62">
        <v>408975000</v>
      </c>
      <c r="D24" s="63">
        <v>499135000</v>
      </c>
      <c r="E24" s="64">
        <f t="shared" si="0"/>
        <v>90160000</v>
      </c>
      <c r="F24" s="62">
        <v>663632000</v>
      </c>
      <c r="G24" s="63">
        <v>543361000</v>
      </c>
      <c r="H24" s="64">
        <f t="shared" si="1"/>
        <v>-120271000</v>
      </c>
      <c r="I24" s="64">
        <v>577526000</v>
      </c>
      <c r="J24" s="29">
        <f t="shared" si="2"/>
        <v>22.04535729567822</v>
      </c>
      <c r="K24" s="30">
        <f t="shared" si="3"/>
        <v>-18.123146563155483</v>
      </c>
      <c r="L24" s="83">
        <v>150230000</v>
      </c>
      <c r="M24" s="84">
        <v>-86571000</v>
      </c>
      <c r="N24" s="31">
        <f t="shared" si="4"/>
        <v>60.01464421220795</v>
      </c>
      <c r="O24" s="30">
        <f t="shared" si="5"/>
        <v>138.92758545009298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150230000</v>
      </c>
      <c r="M25" s="84">
        <v>-86571000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466975000</v>
      </c>
      <c r="D26" s="66">
        <v>617205000</v>
      </c>
      <c r="E26" s="67">
        <f t="shared" si="0"/>
        <v>150230000</v>
      </c>
      <c r="F26" s="65">
        <v>750432000</v>
      </c>
      <c r="G26" s="66">
        <v>663861000</v>
      </c>
      <c r="H26" s="67">
        <f t="shared" si="1"/>
        <v>-86571000</v>
      </c>
      <c r="I26" s="67">
        <v>647826000</v>
      </c>
      <c r="J26" s="42">
        <f t="shared" si="2"/>
        <v>32.170887092456766</v>
      </c>
      <c r="K26" s="35">
        <f t="shared" si="3"/>
        <v>-11.53615517461942</v>
      </c>
      <c r="L26" s="88">
        <v>150230000</v>
      </c>
      <c r="M26" s="86">
        <v>-86571000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46000000</v>
      </c>
      <c r="D28" s="63">
        <v>117100000</v>
      </c>
      <c r="E28" s="64">
        <f t="shared" si="0"/>
        <v>71100000</v>
      </c>
      <c r="F28" s="62">
        <v>288270000</v>
      </c>
      <c r="G28" s="63">
        <v>187000000</v>
      </c>
      <c r="H28" s="64">
        <f t="shared" si="1"/>
        <v>-101270000</v>
      </c>
      <c r="I28" s="64">
        <v>242000000</v>
      </c>
      <c r="J28" s="29">
        <f t="shared" si="2"/>
        <v>154.56521739130434</v>
      </c>
      <c r="K28" s="30">
        <f t="shared" si="3"/>
        <v>-35.1302598258577</v>
      </c>
      <c r="L28" s="83">
        <v>150230000</v>
      </c>
      <c r="M28" s="84">
        <v>-86571000</v>
      </c>
      <c r="N28" s="31">
        <f t="shared" si="4"/>
        <v>47.32743127204952</v>
      </c>
      <c r="O28" s="30">
        <f t="shared" si="5"/>
        <v>116.97912695937438</v>
      </c>
      <c r="P28" s="5"/>
      <c r="Q28" s="32"/>
    </row>
    <row r="29" spans="1:17" ht="12.75">
      <c r="A29" s="6" t="s">
        <v>16</v>
      </c>
      <c r="B29" s="28" t="s">
        <v>36</v>
      </c>
      <c r="C29" s="62">
        <v>50000000</v>
      </c>
      <c r="D29" s="63">
        <v>123206000</v>
      </c>
      <c r="E29" s="64">
        <f t="shared" si="0"/>
        <v>73206000</v>
      </c>
      <c r="F29" s="62">
        <v>54500000</v>
      </c>
      <c r="G29" s="63">
        <v>73500000</v>
      </c>
      <c r="H29" s="64">
        <f t="shared" si="1"/>
        <v>19000000</v>
      </c>
      <c r="I29" s="64">
        <v>76500000</v>
      </c>
      <c r="J29" s="29">
        <f t="shared" si="2"/>
        <v>146.412</v>
      </c>
      <c r="K29" s="30">
        <f t="shared" si="3"/>
        <v>34.862385321100916</v>
      </c>
      <c r="L29" s="83">
        <v>150230000</v>
      </c>
      <c r="M29" s="84">
        <v>-86571000</v>
      </c>
      <c r="N29" s="31">
        <f t="shared" si="4"/>
        <v>48.729281767955804</v>
      </c>
      <c r="O29" s="30">
        <f t="shared" si="5"/>
        <v>-21.947303369488626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150230000</v>
      </c>
      <c r="M30" s="84">
        <v>-86571000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305975000</v>
      </c>
      <c r="D31" s="63">
        <v>277329000</v>
      </c>
      <c r="E31" s="64">
        <f t="shared" si="0"/>
        <v>-28646000</v>
      </c>
      <c r="F31" s="62">
        <v>321862000</v>
      </c>
      <c r="G31" s="63">
        <v>209831000</v>
      </c>
      <c r="H31" s="64">
        <f t="shared" si="1"/>
        <v>-112031000</v>
      </c>
      <c r="I31" s="64">
        <v>188026000</v>
      </c>
      <c r="J31" s="29">
        <f t="shared" si="2"/>
        <v>-9.362202794345944</v>
      </c>
      <c r="K31" s="30">
        <f t="shared" si="3"/>
        <v>-34.80715337629171</v>
      </c>
      <c r="L31" s="83">
        <v>150230000</v>
      </c>
      <c r="M31" s="84">
        <v>-86571000</v>
      </c>
      <c r="N31" s="31">
        <f t="shared" si="4"/>
        <v>-19.068095586766955</v>
      </c>
      <c r="O31" s="30">
        <f t="shared" si="5"/>
        <v>129.40938651511476</v>
      </c>
      <c r="P31" s="5"/>
      <c r="Q31" s="32"/>
    </row>
    <row r="32" spans="1:17" ht="12.75">
      <c r="A32" s="6" t="s">
        <v>16</v>
      </c>
      <c r="B32" s="28" t="s">
        <v>39</v>
      </c>
      <c r="C32" s="62">
        <v>65000000</v>
      </c>
      <c r="D32" s="63">
        <v>99570000</v>
      </c>
      <c r="E32" s="64">
        <f t="shared" si="0"/>
        <v>34570000</v>
      </c>
      <c r="F32" s="62">
        <v>85800000</v>
      </c>
      <c r="G32" s="63">
        <v>193530000</v>
      </c>
      <c r="H32" s="64">
        <f t="shared" si="1"/>
        <v>107730000</v>
      </c>
      <c r="I32" s="64">
        <v>141300000</v>
      </c>
      <c r="J32" s="29">
        <f t="shared" si="2"/>
        <v>53.184615384615384</v>
      </c>
      <c r="K32" s="30">
        <f t="shared" si="3"/>
        <v>125.55944055944055</v>
      </c>
      <c r="L32" s="83">
        <v>150230000</v>
      </c>
      <c r="M32" s="84">
        <v>-86571000</v>
      </c>
      <c r="N32" s="31">
        <f t="shared" si="4"/>
        <v>23.011382546761634</v>
      </c>
      <c r="O32" s="30">
        <f t="shared" si="5"/>
        <v>-124.44121010500051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466975000</v>
      </c>
      <c r="D33" s="81">
        <v>617205000</v>
      </c>
      <c r="E33" s="82">
        <f t="shared" si="0"/>
        <v>150230000</v>
      </c>
      <c r="F33" s="80">
        <v>750432000</v>
      </c>
      <c r="G33" s="81">
        <v>663861000</v>
      </c>
      <c r="H33" s="82">
        <f t="shared" si="1"/>
        <v>-86571000</v>
      </c>
      <c r="I33" s="82">
        <v>647826000</v>
      </c>
      <c r="J33" s="57">
        <f t="shared" si="2"/>
        <v>32.170887092456766</v>
      </c>
      <c r="K33" s="58">
        <f t="shared" si="3"/>
        <v>-11.53615517461942</v>
      </c>
      <c r="L33" s="95">
        <v>150230000</v>
      </c>
      <c r="M33" s="96">
        <v>-86571000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628700370</v>
      </c>
      <c r="D8" s="63">
        <v>603706586</v>
      </c>
      <c r="E8" s="64">
        <f>$D8-$C8</f>
        <v>-24993784</v>
      </c>
      <c r="F8" s="62">
        <v>672297434</v>
      </c>
      <c r="G8" s="63">
        <v>647213982</v>
      </c>
      <c r="H8" s="64">
        <f>$G8-$F8</f>
        <v>-25083452</v>
      </c>
      <c r="I8" s="64">
        <v>702110550</v>
      </c>
      <c r="J8" s="29">
        <f>IF(($C8=0),0,(($E8/$C8)*100))</f>
        <v>-3.9754683141032663</v>
      </c>
      <c r="K8" s="30">
        <f>IF(($F8=0),0,(($H8/$F8)*100))</f>
        <v>-3.7310051669779245</v>
      </c>
      <c r="L8" s="83">
        <v>17711570</v>
      </c>
      <c r="M8" s="84">
        <v>46963611</v>
      </c>
      <c r="N8" s="31">
        <f>IF(($L8=0),0,(($E8/$L8)*100))</f>
        <v>-141.11557586368684</v>
      </c>
      <c r="O8" s="30">
        <f>IF(($M8=0),0,(($H8/$M8)*100))</f>
        <v>-53.41039895760997</v>
      </c>
      <c r="P8" s="5"/>
      <c r="Q8" s="32"/>
    </row>
    <row r="9" spans="1:17" ht="12.75">
      <c r="A9" s="2" t="s">
        <v>16</v>
      </c>
      <c r="B9" s="28" t="s">
        <v>19</v>
      </c>
      <c r="C9" s="62">
        <v>1238828082</v>
      </c>
      <c r="D9" s="63">
        <v>1291383494</v>
      </c>
      <c r="E9" s="64">
        <f>$D9-$C9</f>
        <v>52555412</v>
      </c>
      <c r="F9" s="62">
        <v>1326790167</v>
      </c>
      <c r="G9" s="63">
        <v>1411707159</v>
      </c>
      <c r="H9" s="64">
        <f>$G9-$F9</f>
        <v>84916992</v>
      </c>
      <c r="I9" s="64">
        <v>1526702325</v>
      </c>
      <c r="J9" s="29">
        <f>IF(($C9=0),0,(($E9/$C9)*100))</f>
        <v>4.24234910102724</v>
      </c>
      <c r="K9" s="30">
        <f>IF(($F9=0),0,(($H9/$F9)*100))</f>
        <v>6.400182493966282</v>
      </c>
      <c r="L9" s="83">
        <v>17711570</v>
      </c>
      <c r="M9" s="84">
        <v>46963611</v>
      </c>
      <c r="N9" s="31">
        <f>IF(($L9=0),0,(($E9/$L9)*100))</f>
        <v>296.72926793051096</v>
      </c>
      <c r="O9" s="30">
        <f>IF(($M9=0),0,(($H9/$M9)*100))</f>
        <v>180.81444376157532</v>
      </c>
      <c r="P9" s="5"/>
      <c r="Q9" s="32"/>
    </row>
    <row r="10" spans="1:17" ht="12.75">
      <c r="A10" s="2" t="s">
        <v>16</v>
      </c>
      <c r="B10" s="28" t="s">
        <v>20</v>
      </c>
      <c r="C10" s="62">
        <v>480471358</v>
      </c>
      <c r="D10" s="63">
        <v>470621300</v>
      </c>
      <c r="E10" s="64">
        <f aca="true" t="shared" si="0" ref="E10:E33">$D10-$C10</f>
        <v>-9850058</v>
      </c>
      <c r="F10" s="62">
        <v>499290631</v>
      </c>
      <c r="G10" s="63">
        <v>486420702</v>
      </c>
      <c r="H10" s="64">
        <f aca="true" t="shared" si="1" ref="H10:H33">$G10-$F10</f>
        <v>-12869929</v>
      </c>
      <c r="I10" s="64">
        <v>492341442</v>
      </c>
      <c r="J10" s="29">
        <f aca="true" t="shared" si="2" ref="J10:J33">IF(($C10=0),0,(($E10/$C10)*100))</f>
        <v>-2.0500822444446314</v>
      </c>
      <c r="K10" s="30">
        <f aca="true" t="shared" si="3" ref="K10:K33">IF(($F10=0),0,(($H10/$F10)*100))</f>
        <v>-2.5776427997904894</v>
      </c>
      <c r="L10" s="83">
        <v>17711570</v>
      </c>
      <c r="M10" s="84">
        <v>46963611</v>
      </c>
      <c r="N10" s="31">
        <f aca="true" t="shared" si="4" ref="N10:N33">IF(($L10=0),0,(($E10/$L10)*100))</f>
        <v>-55.613692066824115</v>
      </c>
      <c r="O10" s="30">
        <f aca="true" t="shared" si="5" ref="O10:O33">IF(($M10=0),0,(($H10/$M10)*100))</f>
        <v>-27.40404480396535</v>
      </c>
      <c r="P10" s="5"/>
      <c r="Q10" s="32"/>
    </row>
    <row r="11" spans="1:17" ht="16.5">
      <c r="A11" s="6" t="s">
        <v>16</v>
      </c>
      <c r="B11" s="33" t="s">
        <v>21</v>
      </c>
      <c r="C11" s="65">
        <v>2347999810</v>
      </c>
      <c r="D11" s="66">
        <v>2365711380</v>
      </c>
      <c r="E11" s="67">
        <f t="shared" si="0"/>
        <v>17711570</v>
      </c>
      <c r="F11" s="65">
        <v>2498378232</v>
      </c>
      <c r="G11" s="66">
        <v>2545341843</v>
      </c>
      <c r="H11" s="67">
        <f t="shared" si="1"/>
        <v>46963611</v>
      </c>
      <c r="I11" s="67">
        <v>2721154317</v>
      </c>
      <c r="J11" s="34">
        <f t="shared" si="2"/>
        <v>0.7543258702393166</v>
      </c>
      <c r="K11" s="35">
        <f t="shared" si="3"/>
        <v>1.8797638563479127</v>
      </c>
      <c r="L11" s="85">
        <v>17711570</v>
      </c>
      <c r="M11" s="86">
        <v>46963611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868720804</v>
      </c>
      <c r="D13" s="63">
        <v>836387858</v>
      </c>
      <c r="E13" s="64">
        <f t="shared" si="0"/>
        <v>-32332946</v>
      </c>
      <c r="F13" s="62">
        <v>917868312</v>
      </c>
      <c r="G13" s="63">
        <v>885627381</v>
      </c>
      <c r="H13" s="64">
        <f t="shared" si="1"/>
        <v>-32240931</v>
      </c>
      <c r="I13" s="64">
        <v>934848655</v>
      </c>
      <c r="J13" s="29">
        <f t="shared" si="2"/>
        <v>-3.721903038481855</v>
      </c>
      <c r="K13" s="30">
        <f t="shared" si="3"/>
        <v>-3.512587871101928</v>
      </c>
      <c r="L13" s="83">
        <v>17718092</v>
      </c>
      <c r="M13" s="84">
        <v>52971054</v>
      </c>
      <c r="N13" s="31">
        <f t="shared" si="4"/>
        <v>-182.48548432867378</v>
      </c>
      <c r="O13" s="30">
        <f t="shared" si="5"/>
        <v>-60.86518686224367</v>
      </c>
      <c r="P13" s="5"/>
      <c r="Q13" s="32"/>
    </row>
    <row r="14" spans="1:17" ht="12.75">
      <c r="A14" s="2" t="s">
        <v>16</v>
      </c>
      <c r="B14" s="28" t="s">
        <v>24</v>
      </c>
      <c r="C14" s="62">
        <v>264200000</v>
      </c>
      <c r="D14" s="63">
        <v>275000000</v>
      </c>
      <c r="E14" s="64">
        <f t="shared" si="0"/>
        <v>10800000</v>
      </c>
      <c r="F14" s="62">
        <v>276816000</v>
      </c>
      <c r="G14" s="63">
        <v>293600000</v>
      </c>
      <c r="H14" s="64">
        <f t="shared" si="1"/>
        <v>16784000</v>
      </c>
      <c r="I14" s="64">
        <v>310648000</v>
      </c>
      <c r="J14" s="29">
        <f t="shared" si="2"/>
        <v>4.08781226343679</v>
      </c>
      <c r="K14" s="30">
        <f t="shared" si="3"/>
        <v>6.063233339113347</v>
      </c>
      <c r="L14" s="83">
        <v>17718092</v>
      </c>
      <c r="M14" s="84">
        <v>52971054</v>
      </c>
      <c r="N14" s="31">
        <f t="shared" si="4"/>
        <v>60.95464455202061</v>
      </c>
      <c r="O14" s="30">
        <f t="shared" si="5"/>
        <v>31.685229446255686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17718092</v>
      </c>
      <c r="M15" s="84">
        <v>52971054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591750000</v>
      </c>
      <c r="D16" s="63">
        <v>647000000</v>
      </c>
      <c r="E16" s="64">
        <f t="shared" si="0"/>
        <v>55250000</v>
      </c>
      <c r="F16" s="62">
        <v>639090000</v>
      </c>
      <c r="G16" s="63">
        <v>724640000</v>
      </c>
      <c r="H16" s="64">
        <f t="shared" si="1"/>
        <v>85550000</v>
      </c>
      <c r="I16" s="64">
        <v>797104000</v>
      </c>
      <c r="J16" s="29">
        <f t="shared" si="2"/>
        <v>9.336713138994508</v>
      </c>
      <c r="K16" s="30">
        <f t="shared" si="3"/>
        <v>13.386221033031342</v>
      </c>
      <c r="L16" s="83">
        <v>17718092</v>
      </c>
      <c r="M16" s="84">
        <v>52971054</v>
      </c>
      <c r="N16" s="31">
        <f t="shared" si="4"/>
        <v>311.8281584721425</v>
      </c>
      <c r="O16" s="30">
        <f t="shared" si="5"/>
        <v>161.50329951901657</v>
      </c>
      <c r="P16" s="5"/>
      <c r="Q16" s="32"/>
    </row>
    <row r="17" spans="1:17" ht="12.75">
      <c r="A17" s="2" t="s">
        <v>16</v>
      </c>
      <c r="B17" s="28" t="s">
        <v>26</v>
      </c>
      <c r="C17" s="62">
        <v>602595027</v>
      </c>
      <c r="D17" s="63">
        <v>586596065</v>
      </c>
      <c r="E17" s="64">
        <f t="shared" si="0"/>
        <v>-15998962</v>
      </c>
      <c r="F17" s="62">
        <v>637517121</v>
      </c>
      <c r="G17" s="63">
        <v>620395106</v>
      </c>
      <c r="H17" s="64">
        <f t="shared" si="1"/>
        <v>-17122015</v>
      </c>
      <c r="I17" s="64">
        <v>657207742</v>
      </c>
      <c r="J17" s="41">
        <f t="shared" si="2"/>
        <v>-2.655010626232732</v>
      </c>
      <c r="K17" s="30">
        <f t="shared" si="3"/>
        <v>-2.685734145169726</v>
      </c>
      <c r="L17" s="87">
        <v>17718092</v>
      </c>
      <c r="M17" s="84">
        <v>52971054</v>
      </c>
      <c r="N17" s="31">
        <f t="shared" si="4"/>
        <v>-90.29731869548934</v>
      </c>
      <c r="O17" s="30">
        <f t="shared" si="5"/>
        <v>-32.323342103028565</v>
      </c>
      <c r="P17" s="5"/>
      <c r="Q17" s="32"/>
    </row>
    <row r="18" spans="1:17" ht="16.5">
      <c r="A18" s="2" t="s">
        <v>16</v>
      </c>
      <c r="B18" s="33" t="s">
        <v>27</v>
      </c>
      <c r="C18" s="65">
        <v>2327265831</v>
      </c>
      <c r="D18" s="66">
        <v>2344983923</v>
      </c>
      <c r="E18" s="67">
        <f t="shared" si="0"/>
        <v>17718092</v>
      </c>
      <c r="F18" s="65">
        <v>2471291433</v>
      </c>
      <c r="G18" s="66">
        <v>2524262487</v>
      </c>
      <c r="H18" s="67">
        <f t="shared" si="1"/>
        <v>52971054</v>
      </c>
      <c r="I18" s="67">
        <v>2699808397</v>
      </c>
      <c r="J18" s="42">
        <f t="shared" si="2"/>
        <v>0.7613265216198674</v>
      </c>
      <c r="K18" s="35">
        <f t="shared" si="3"/>
        <v>2.143456384490287</v>
      </c>
      <c r="L18" s="88">
        <v>17718092</v>
      </c>
      <c r="M18" s="86">
        <v>52971054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20733979</v>
      </c>
      <c r="D19" s="72">
        <v>20727457</v>
      </c>
      <c r="E19" s="73">
        <f t="shared" si="0"/>
        <v>-6522</v>
      </c>
      <c r="F19" s="74">
        <v>27086799</v>
      </c>
      <c r="G19" s="75">
        <v>21079356</v>
      </c>
      <c r="H19" s="76">
        <f t="shared" si="1"/>
        <v>-6007443</v>
      </c>
      <c r="I19" s="76">
        <v>21345920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23777000</v>
      </c>
      <c r="M22" s="84">
        <v>-56333000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15000000</v>
      </c>
      <c r="D23" s="63">
        <v>11500000</v>
      </c>
      <c r="E23" s="64">
        <f t="shared" si="0"/>
        <v>-3500000</v>
      </c>
      <c r="F23" s="62">
        <v>24000000</v>
      </c>
      <c r="G23" s="63">
        <v>14500000</v>
      </c>
      <c r="H23" s="64">
        <f t="shared" si="1"/>
        <v>-9500000</v>
      </c>
      <c r="I23" s="64">
        <v>19000000</v>
      </c>
      <c r="J23" s="29">
        <f t="shared" si="2"/>
        <v>-23.333333333333332</v>
      </c>
      <c r="K23" s="30">
        <f t="shared" si="3"/>
        <v>-39.58333333333333</v>
      </c>
      <c r="L23" s="83">
        <v>23777000</v>
      </c>
      <c r="M23" s="84">
        <v>-56333000</v>
      </c>
      <c r="N23" s="31">
        <f t="shared" si="4"/>
        <v>-14.720107667073224</v>
      </c>
      <c r="O23" s="30">
        <f t="shared" si="5"/>
        <v>16.864005112456287</v>
      </c>
      <c r="P23" s="5"/>
      <c r="Q23" s="32"/>
    </row>
    <row r="24" spans="1:17" ht="12.75">
      <c r="A24" s="6" t="s">
        <v>16</v>
      </c>
      <c r="B24" s="28" t="s">
        <v>32</v>
      </c>
      <c r="C24" s="62">
        <v>140489000</v>
      </c>
      <c r="D24" s="63">
        <v>167766000</v>
      </c>
      <c r="E24" s="64">
        <f t="shared" si="0"/>
        <v>27277000</v>
      </c>
      <c r="F24" s="62">
        <v>145458000</v>
      </c>
      <c r="G24" s="63">
        <v>98625000</v>
      </c>
      <c r="H24" s="64">
        <f t="shared" si="1"/>
        <v>-46833000</v>
      </c>
      <c r="I24" s="64">
        <v>96786000</v>
      </c>
      <c r="J24" s="29">
        <f t="shared" si="2"/>
        <v>19.41575497014001</v>
      </c>
      <c r="K24" s="30">
        <f t="shared" si="3"/>
        <v>-32.19692282308295</v>
      </c>
      <c r="L24" s="83">
        <v>23777000</v>
      </c>
      <c r="M24" s="84">
        <v>-56333000</v>
      </c>
      <c r="N24" s="31">
        <f t="shared" si="4"/>
        <v>114.72010766707321</v>
      </c>
      <c r="O24" s="30">
        <f t="shared" si="5"/>
        <v>83.13599488754372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23777000</v>
      </c>
      <c r="M25" s="84">
        <v>-56333000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155489000</v>
      </c>
      <c r="D26" s="66">
        <v>179266000</v>
      </c>
      <c r="E26" s="67">
        <f t="shared" si="0"/>
        <v>23777000</v>
      </c>
      <c r="F26" s="65">
        <v>169458000</v>
      </c>
      <c r="G26" s="66">
        <v>113125000</v>
      </c>
      <c r="H26" s="67">
        <f t="shared" si="1"/>
        <v>-56333000</v>
      </c>
      <c r="I26" s="67">
        <v>115786000</v>
      </c>
      <c r="J26" s="42">
        <f t="shared" si="2"/>
        <v>15.291756973162087</v>
      </c>
      <c r="K26" s="35">
        <f t="shared" si="3"/>
        <v>-33.24304547439483</v>
      </c>
      <c r="L26" s="88">
        <v>23777000</v>
      </c>
      <c r="M26" s="86">
        <v>-56333000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15000000</v>
      </c>
      <c r="D28" s="63">
        <v>1000000</v>
      </c>
      <c r="E28" s="64">
        <f t="shared" si="0"/>
        <v>-14000000</v>
      </c>
      <c r="F28" s="62">
        <v>14500000</v>
      </c>
      <c r="G28" s="63">
        <v>12000000</v>
      </c>
      <c r="H28" s="64">
        <f t="shared" si="1"/>
        <v>-2500000</v>
      </c>
      <c r="I28" s="64">
        <v>11500000</v>
      </c>
      <c r="J28" s="29">
        <f t="shared" si="2"/>
        <v>-93.33333333333333</v>
      </c>
      <c r="K28" s="30">
        <f t="shared" si="3"/>
        <v>-17.24137931034483</v>
      </c>
      <c r="L28" s="83">
        <v>23777000</v>
      </c>
      <c r="M28" s="84">
        <v>-56333000</v>
      </c>
      <c r="N28" s="31">
        <f t="shared" si="4"/>
        <v>-58.880430668292895</v>
      </c>
      <c r="O28" s="30">
        <f t="shared" si="5"/>
        <v>4.437896082225339</v>
      </c>
      <c r="P28" s="5"/>
      <c r="Q28" s="32"/>
    </row>
    <row r="29" spans="1:17" ht="12.75">
      <c r="A29" s="6" t="s">
        <v>16</v>
      </c>
      <c r="B29" s="28" t="s">
        <v>36</v>
      </c>
      <c r="C29" s="62">
        <v>30000000</v>
      </c>
      <c r="D29" s="63">
        <v>67500000</v>
      </c>
      <c r="E29" s="64">
        <f t="shared" si="0"/>
        <v>37500000</v>
      </c>
      <c r="F29" s="62">
        <v>28000000</v>
      </c>
      <c r="G29" s="63">
        <v>22000000</v>
      </c>
      <c r="H29" s="64">
        <f t="shared" si="1"/>
        <v>-6000000</v>
      </c>
      <c r="I29" s="64">
        <v>20000000</v>
      </c>
      <c r="J29" s="29">
        <f t="shared" si="2"/>
        <v>125</v>
      </c>
      <c r="K29" s="30">
        <f t="shared" si="3"/>
        <v>-21.428571428571427</v>
      </c>
      <c r="L29" s="83">
        <v>23777000</v>
      </c>
      <c r="M29" s="84">
        <v>-56333000</v>
      </c>
      <c r="N29" s="31">
        <f t="shared" si="4"/>
        <v>157.71543929007024</v>
      </c>
      <c r="O29" s="30">
        <f t="shared" si="5"/>
        <v>10.650950597340811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23777000</v>
      </c>
      <c r="M30" s="84">
        <v>-56333000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53639000</v>
      </c>
      <c r="D31" s="63">
        <v>43000000</v>
      </c>
      <c r="E31" s="64">
        <f t="shared" si="0"/>
        <v>-10639000</v>
      </c>
      <c r="F31" s="62">
        <v>57760000</v>
      </c>
      <c r="G31" s="63">
        <v>29677000</v>
      </c>
      <c r="H31" s="64">
        <f t="shared" si="1"/>
        <v>-28083000</v>
      </c>
      <c r="I31" s="64">
        <v>33018000</v>
      </c>
      <c r="J31" s="29">
        <f t="shared" si="2"/>
        <v>-19.834448815227727</v>
      </c>
      <c r="K31" s="30">
        <f t="shared" si="3"/>
        <v>-48.62015235457064</v>
      </c>
      <c r="L31" s="83">
        <v>23777000</v>
      </c>
      <c r="M31" s="84">
        <v>-56333000</v>
      </c>
      <c r="N31" s="31">
        <f t="shared" si="4"/>
        <v>-44.74492156285486</v>
      </c>
      <c r="O31" s="30">
        <f t="shared" si="5"/>
        <v>49.851774270853674</v>
      </c>
      <c r="P31" s="5"/>
      <c r="Q31" s="32"/>
    </row>
    <row r="32" spans="1:17" ht="12.75">
      <c r="A32" s="6" t="s">
        <v>16</v>
      </c>
      <c r="B32" s="28" t="s">
        <v>39</v>
      </c>
      <c r="C32" s="62">
        <v>56850000</v>
      </c>
      <c r="D32" s="63">
        <v>67766000</v>
      </c>
      <c r="E32" s="64">
        <f t="shared" si="0"/>
        <v>10916000</v>
      </c>
      <c r="F32" s="62">
        <v>69198000</v>
      </c>
      <c r="G32" s="63">
        <v>49448000</v>
      </c>
      <c r="H32" s="64">
        <f t="shared" si="1"/>
        <v>-19750000</v>
      </c>
      <c r="I32" s="64">
        <v>51268000</v>
      </c>
      <c r="J32" s="29">
        <f t="shared" si="2"/>
        <v>19.201407211961303</v>
      </c>
      <c r="K32" s="30">
        <f t="shared" si="3"/>
        <v>-28.541287320442787</v>
      </c>
      <c r="L32" s="83">
        <v>23777000</v>
      </c>
      <c r="M32" s="84">
        <v>-56333000</v>
      </c>
      <c r="N32" s="31">
        <f t="shared" si="4"/>
        <v>45.909912941077515</v>
      </c>
      <c r="O32" s="30">
        <f t="shared" si="5"/>
        <v>35.05937904958017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155489000</v>
      </c>
      <c r="D33" s="81">
        <v>179266000</v>
      </c>
      <c r="E33" s="82">
        <f t="shared" si="0"/>
        <v>23777000</v>
      </c>
      <c r="F33" s="80">
        <v>169458000</v>
      </c>
      <c r="G33" s="81">
        <v>113125000</v>
      </c>
      <c r="H33" s="82">
        <f t="shared" si="1"/>
        <v>-56333000</v>
      </c>
      <c r="I33" s="82">
        <v>115786000</v>
      </c>
      <c r="J33" s="57">
        <f t="shared" si="2"/>
        <v>15.291756973162087</v>
      </c>
      <c r="K33" s="58">
        <f t="shared" si="3"/>
        <v>-33.24304547439483</v>
      </c>
      <c r="L33" s="95">
        <v>23777000</v>
      </c>
      <c r="M33" s="96">
        <v>-56333000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387460425</v>
      </c>
      <c r="D8" s="63">
        <v>265602195</v>
      </c>
      <c r="E8" s="64">
        <f>$D8-$C8</f>
        <v>-121858230</v>
      </c>
      <c r="F8" s="62">
        <v>406900516</v>
      </c>
      <c r="G8" s="63">
        <v>276757488</v>
      </c>
      <c r="H8" s="64">
        <f>$G8-$F8</f>
        <v>-130143028</v>
      </c>
      <c r="I8" s="64">
        <v>288934821</v>
      </c>
      <c r="J8" s="29">
        <f>IF(($C8=0),0,(($E8/$C8)*100))</f>
        <v>-31.450497170130344</v>
      </c>
      <c r="K8" s="30">
        <f>IF(($F8=0),0,(($H8/$F8)*100))</f>
        <v>-31.983991880708256</v>
      </c>
      <c r="L8" s="83">
        <v>-45856756</v>
      </c>
      <c r="M8" s="84">
        <v>-40794034</v>
      </c>
      <c r="N8" s="31">
        <f>IF(($L8=0),0,(($E8/$L8)*100))</f>
        <v>265.73669973514916</v>
      </c>
      <c r="O8" s="30">
        <f>IF(($M8=0),0,(($H8/$M8)*100))</f>
        <v>319.02465934111837</v>
      </c>
      <c r="P8" s="5"/>
      <c r="Q8" s="32"/>
    </row>
    <row r="9" spans="1:17" ht="12.75">
      <c r="A9" s="2" t="s">
        <v>16</v>
      </c>
      <c r="B9" s="28" t="s">
        <v>19</v>
      </c>
      <c r="C9" s="62">
        <v>780916678</v>
      </c>
      <c r="D9" s="63">
        <v>917857793</v>
      </c>
      <c r="E9" s="64">
        <f>$D9-$C9</f>
        <v>136941115</v>
      </c>
      <c r="F9" s="62">
        <v>818400677</v>
      </c>
      <c r="G9" s="63">
        <v>984871057</v>
      </c>
      <c r="H9" s="64">
        <f>$G9-$F9</f>
        <v>166470380</v>
      </c>
      <c r="I9" s="64">
        <v>1057882847</v>
      </c>
      <c r="J9" s="29">
        <f>IF(($C9=0),0,(($E9/$C9)*100))</f>
        <v>17.535944468585164</v>
      </c>
      <c r="K9" s="30">
        <f>IF(($F9=0),0,(($H9/$F9)*100))</f>
        <v>20.340938696462</v>
      </c>
      <c r="L9" s="83">
        <v>-45856756</v>
      </c>
      <c r="M9" s="84">
        <v>-40794034</v>
      </c>
      <c r="N9" s="31">
        <f>IF(($L9=0),0,(($E9/$L9)*100))</f>
        <v>-298.6280036904486</v>
      </c>
      <c r="O9" s="30">
        <f>IF(($M9=0),0,(($H9/$M9)*100))</f>
        <v>-408.07530826689026</v>
      </c>
      <c r="P9" s="5"/>
      <c r="Q9" s="32"/>
    </row>
    <row r="10" spans="1:17" ht="12.75">
      <c r="A10" s="2" t="s">
        <v>16</v>
      </c>
      <c r="B10" s="28" t="s">
        <v>20</v>
      </c>
      <c r="C10" s="62">
        <v>1033239716</v>
      </c>
      <c r="D10" s="63">
        <v>972300075</v>
      </c>
      <c r="E10" s="64">
        <f aca="true" t="shared" si="0" ref="E10:E33">$D10-$C10</f>
        <v>-60939641</v>
      </c>
      <c r="F10" s="62">
        <v>1131799093</v>
      </c>
      <c r="G10" s="63">
        <v>1054677707</v>
      </c>
      <c r="H10" s="64">
        <f aca="true" t="shared" si="1" ref="H10:H33">$G10-$F10</f>
        <v>-77121386</v>
      </c>
      <c r="I10" s="64">
        <v>1082167588</v>
      </c>
      <c r="J10" s="29">
        <f aca="true" t="shared" si="2" ref="J10:J33">IF(($C10=0),0,(($E10/$C10)*100))</f>
        <v>-5.897918949139582</v>
      </c>
      <c r="K10" s="30">
        <f aca="true" t="shared" si="3" ref="K10:K33">IF(($F10=0),0,(($H10/$F10)*100))</f>
        <v>-6.81405264211499</v>
      </c>
      <c r="L10" s="83">
        <v>-45856756</v>
      </c>
      <c r="M10" s="84">
        <v>-40794034</v>
      </c>
      <c r="N10" s="31">
        <f aca="true" t="shared" si="4" ref="N10:N33">IF(($L10=0),0,(($E10/$L10)*100))</f>
        <v>132.8913039552994</v>
      </c>
      <c r="O10" s="30">
        <f aca="true" t="shared" si="5" ref="O10:O33">IF(($M10=0),0,(($H10/$M10)*100))</f>
        <v>189.05064892577184</v>
      </c>
      <c r="P10" s="5"/>
      <c r="Q10" s="32"/>
    </row>
    <row r="11" spans="1:17" ht="16.5">
      <c r="A11" s="6" t="s">
        <v>16</v>
      </c>
      <c r="B11" s="33" t="s">
        <v>21</v>
      </c>
      <c r="C11" s="65">
        <v>2201616819</v>
      </c>
      <c r="D11" s="66">
        <v>2155760063</v>
      </c>
      <c r="E11" s="67">
        <f t="shared" si="0"/>
        <v>-45856756</v>
      </c>
      <c r="F11" s="65">
        <v>2357100286</v>
      </c>
      <c r="G11" s="66">
        <v>2316306252</v>
      </c>
      <c r="H11" s="67">
        <f t="shared" si="1"/>
        <v>-40794034</v>
      </c>
      <c r="I11" s="67">
        <v>2428985256</v>
      </c>
      <c r="J11" s="34">
        <f t="shared" si="2"/>
        <v>-2.082867263924186</v>
      </c>
      <c r="K11" s="35">
        <f t="shared" si="3"/>
        <v>-1.7306872449295525</v>
      </c>
      <c r="L11" s="85">
        <v>-45856756</v>
      </c>
      <c r="M11" s="86">
        <v>-40794034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585623903</v>
      </c>
      <c r="D13" s="63">
        <v>605234181</v>
      </c>
      <c r="E13" s="64">
        <f t="shared" si="0"/>
        <v>19610278</v>
      </c>
      <c r="F13" s="62">
        <v>613733866</v>
      </c>
      <c r="G13" s="63">
        <v>626654033</v>
      </c>
      <c r="H13" s="64">
        <f t="shared" si="1"/>
        <v>12920167</v>
      </c>
      <c r="I13" s="64">
        <v>658402794</v>
      </c>
      <c r="J13" s="29">
        <f t="shared" si="2"/>
        <v>3.3486129749044755</v>
      </c>
      <c r="K13" s="30">
        <f t="shared" si="3"/>
        <v>2.105174199398017</v>
      </c>
      <c r="L13" s="83">
        <v>53954881</v>
      </c>
      <c r="M13" s="84">
        <v>66628810</v>
      </c>
      <c r="N13" s="31">
        <f t="shared" si="4"/>
        <v>36.34569780628373</v>
      </c>
      <c r="O13" s="30">
        <f t="shared" si="5"/>
        <v>19.391261828029048</v>
      </c>
      <c r="P13" s="5"/>
      <c r="Q13" s="32"/>
    </row>
    <row r="14" spans="1:17" ht="12.75">
      <c r="A14" s="2" t="s">
        <v>16</v>
      </c>
      <c r="B14" s="28" t="s">
        <v>24</v>
      </c>
      <c r="C14" s="62">
        <v>209600000</v>
      </c>
      <c r="D14" s="63">
        <v>220000000</v>
      </c>
      <c r="E14" s="64">
        <f t="shared" si="0"/>
        <v>10400000</v>
      </c>
      <c r="F14" s="62">
        <v>219660800</v>
      </c>
      <c r="G14" s="63">
        <v>229240000</v>
      </c>
      <c r="H14" s="64">
        <f t="shared" si="1"/>
        <v>9579200</v>
      </c>
      <c r="I14" s="64">
        <v>239326560</v>
      </c>
      <c r="J14" s="29">
        <f t="shared" si="2"/>
        <v>4.961832061068702</v>
      </c>
      <c r="K14" s="30">
        <f t="shared" si="3"/>
        <v>4.360905541635103</v>
      </c>
      <c r="L14" s="83">
        <v>53954881</v>
      </c>
      <c r="M14" s="84">
        <v>66628810</v>
      </c>
      <c r="N14" s="31">
        <f t="shared" si="4"/>
        <v>19.275364540235014</v>
      </c>
      <c r="O14" s="30">
        <f t="shared" si="5"/>
        <v>14.37696395898411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53954881</v>
      </c>
      <c r="M15" s="84">
        <v>66628810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500000000</v>
      </c>
      <c r="D16" s="63">
        <v>580000000</v>
      </c>
      <c r="E16" s="64">
        <f t="shared" si="0"/>
        <v>80000000</v>
      </c>
      <c r="F16" s="62">
        <v>510185920</v>
      </c>
      <c r="G16" s="63">
        <v>604360000</v>
      </c>
      <c r="H16" s="64">
        <f t="shared" si="1"/>
        <v>94174080</v>
      </c>
      <c r="I16" s="64">
        <v>630951840</v>
      </c>
      <c r="J16" s="29">
        <f t="shared" si="2"/>
        <v>16</v>
      </c>
      <c r="K16" s="30">
        <f t="shared" si="3"/>
        <v>18.458776753384335</v>
      </c>
      <c r="L16" s="83">
        <v>53954881</v>
      </c>
      <c r="M16" s="84">
        <v>66628810</v>
      </c>
      <c r="N16" s="31">
        <f t="shared" si="4"/>
        <v>148.27203492488474</v>
      </c>
      <c r="O16" s="30">
        <f t="shared" si="5"/>
        <v>141.34138070303223</v>
      </c>
      <c r="P16" s="5"/>
      <c r="Q16" s="32"/>
    </row>
    <row r="17" spans="1:17" ht="12.75">
      <c r="A17" s="2" t="s">
        <v>16</v>
      </c>
      <c r="B17" s="28" t="s">
        <v>26</v>
      </c>
      <c r="C17" s="62">
        <v>1285911407</v>
      </c>
      <c r="D17" s="63">
        <v>1229856010</v>
      </c>
      <c r="E17" s="64">
        <f t="shared" si="0"/>
        <v>-56055397</v>
      </c>
      <c r="F17" s="62">
        <v>1327306925</v>
      </c>
      <c r="G17" s="63">
        <v>1277262288</v>
      </c>
      <c r="H17" s="64">
        <f t="shared" si="1"/>
        <v>-50044637</v>
      </c>
      <c r="I17" s="64">
        <v>1317008693</v>
      </c>
      <c r="J17" s="41">
        <f t="shared" si="2"/>
        <v>-4.359195874214684</v>
      </c>
      <c r="K17" s="30">
        <f t="shared" si="3"/>
        <v>-3.7703892036877606</v>
      </c>
      <c r="L17" s="87">
        <v>53954881</v>
      </c>
      <c r="M17" s="84">
        <v>66628810</v>
      </c>
      <c r="N17" s="31">
        <f t="shared" si="4"/>
        <v>-103.8930972714035</v>
      </c>
      <c r="O17" s="30">
        <f t="shared" si="5"/>
        <v>-75.10960649004538</v>
      </c>
      <c r="P17" s="5"/>
      <c r="Q17" s="32"/>
    </row>
    <row r="18" spans="1:17" ht="16.5">
      <c r="A18" s="2" t="s">
        <v>16</v>
      </c>
      <c r="B18" s="33" t="s">
        <v>27</v>
      </c>
      <c r="C18" s="65">
        <v>2581135310</v>
      </c>
      <c r="D18" s="66">
        <v>2635090191</v>
      </c>
      <c r="E18" s="67">
        <f t="shared" si="0"/>
        <v>53954881</v>
      </c>
      <c r="F18" s="65">
        <v>2670887511</v>
      </c>
      <c r="G18" s="66">
        <v>2737516321</v>
      </c>
      <c r="H18" s="67">
        <f t="shared" si="1"/>
        <v>66628810</v>
      </c>
      <c r="I18" s="67">
        <v>2845689887</v>
      </c>
      <c r="J18" s="42">
        <f t="shared" si="2"/>
        <v>2.0903546122113217</v>
      </c>
      <c r="K18" s="35">
        <f t="shared" si="3"/>
        <v>2.494631830265801</v>
      </c>
      <c r="L18" s="88">
        <v>53954881</v>
      </c>
      <c r="M18" s="86">
        <v>66628810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-379518491</v>
      </c>
      <c r="D19" s="72">
        <v>-479330128</v>
      </c>
      <c r="E19" s="73">
        <f t="shared" si="0"/>
        <v>-99811637</v>
      </c>
      <c r="F19" s="74">
        <v>-313787225</v>
      </c>
      <c r="G19" s="75">
        <v>-421210069</v>
      </c>
      <c r="H19" s="76">
        <f t="shared" si="1"/>
        <v>-107422844</v>
      </c>
      <c r="I19" s="76">
        <v>-416704631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-16715000</v>
      </c>
      <c r="M22" s="84">
        <v>3000000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-16715000</v>
      </c>
      <c r="M23" s="84">
        <v>3000000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327000000</v>
      </c>
      <c r="D24" s="63">
        <v>310285000</v>
      </c>
      <c r="E24" s="64">
        <f t="shared" si="0"/>
        <v>-16715000</v>
      </c>
      <c r="F24" s="62">
        <v>335000000</v>
      </c>
      <c r="G24" s="63">
        <v>338000000</v>
      </c>
      <c r="H24" s="64">
        <f t="shared" si="1"/>
        <v>3000000</v>
      </c>
      <c r="I24" s="64">
        <v>349294000</v>
      </c>
      <c r="J24" s="29">
        <f t="shared" si="2"/>
        <v>-5.111620795107034</v>
      </c>
      <c r="K24" s="30">
        <f t="shared" si="3"/>
        <v>0.8955223880597015</v>
      </c>
      <c r="L24" s="83">
        <v>-16715000</v>
      </c>
      <c r="M24" s="84">
        <v>3000000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-16715000</v>
      </c>
      <c r="M25" s="84">
        <v>3000000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327000000</v>
      </c>
      <c r="D26" s="66">
        <v>310285000</v>
      </c>
      <c r="E26" s="67">
        <f t="shared" si="0"/>
        <v>-16715000</v>
      </c>
      <c r="F26" s="65">
        <v>335000000</v>
      </c>
      <c r="G26" s="66">
        <v>338000000</v>
      </c>
      <c r="H26" s="67">
        <f t="shared" si="1"/>
        <v>3000000</v>
      </c>
      <c r="I26" s="67">
        <v>349294000</v>
      </c>
      <c r="J26" s="42">
        <f t="shared" si="2"/>
        <v>-5.111620795107034</v>
      </c>
      <c r="K26" s="35">
        <f t="shared" si="3"/>
        <v>0.8955223880597015</v>
      </c>
      <c r="L26" s="88">
        <v>-16715000</v>
      </c>
      <c r="M26" s="86">
        <v>3000000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65000000</v>
      </c>
      <c r="D28" s="63">
        <v>62000000</v>
      </c>
      <c r="E28" s="64">
        <f t="shared" si="0"/>
        <v>-3000000</v>
      </c>
      <c r="F28" s="62">
        <v>85000000</v>
      </c>
      <c r="G28" s="63">
        <v>65000000</v>
      </c>
      <c r="H28" s="64">
        <f t="shared" si="1"/>
        <v>-20000000</v>
      </c>
      <c r="I28" s="64">
        <v>70000000</v>
      </c>
      <c r="J28" s="29">
        <f t="shared" si="2"/>
        <v>-4.615384615384616</v>
      </c>
      <c r="K28" s="30">
        <f t="shared" si="3"/>
        <v>-23.52941176470588</v>
      </c>
      <c r="L28" s="83">
        <v>-16715000</v>
      </c>
      <c r="M28" s="84">
        <v>3000000</v>
      </c>
      <c r="N28" s="31">
        <f t="shared" si="4"/>
        <v>17.947950942267425</v>
      </c>
      <c r="O28" s="30">
        <f t="shared" si="5"/>
        <v>-666.6666666666667</v>
      </c>
      <c r="P28" s="5"/>
      <c r="Q28" s="32"/>
    </row>
    <row r="29" spans="1:17" ht="12.75">
      <c r="A29" s="6" t="s">
        <v>16</v>
      </c>
      <c r="B29" s="28" t="s">
        <v>36</v>
      </c>
      <c r="C29" s="62">
        <v>75000000</v>
      </c>
      <c r="D29" s="63">
        <v>35286732</v>
      </c>
      <c r="E29" s="64">
        <f t="shared" si="0"/>
        <v>-39713268</v>
      </c>
      <c r="F29" s="62">
        <v>71000000</v>
      </c>
      <c r="G29" s="63">
        <v>67000000</v>
      </c>
      <c r="H29" s="64">
        <f t="shared" si="1"/>
        <v>-4000000</v>
      </c>
      <c r="I29" s="64">
        <v>75000000</v>
      </c>
      <c r="J29" s="29">
        <f t="shared" si="2"/>
        <v>-52.951024000000004</v>
      </c>
      <c r="K29" s="30">
        <f t="shared" si="3"/>
        <v>-5.633802816901409</v>
      </c>
      <c r="L29" s="83">
        <v>-16715000</v>
      </c>
      <c r="M29" s="84">
        <v>3000000</v>
      </c>
      <c r="N29" s="31">
        <f t="shared" si="4"/>
        <v>237.59059527370624</v>
      </c>
      <c r="O29" s="30">
        <f t="shared" si="5"/>
        <v>-133.33333333333331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-16715000</v>
      </c>
      <c r="M30" s="84">
        <v>3000000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98000000</v>
      </c>
      <c r="D31" s="63">
        <v>104430000</v>
      </c>
      <c r="E31" s="64">
        <f t="shared" si="0"/>
        <v>6430000</v>
      </c>
      <c r="F31" s="62">
        <v>91000000</v>
      </c>
      <c r="G31" s="63">
        <v>96000000</v>
      </c>
      <c r="H31" s="64">
        <f t="shared" si="1"/>
        <v>5000000</v>
      </c>
      <c r="I31" s="64">
        <v>96000000</v>
      </c>
      <c r="J31" s="29">
        <f t="shared" si="2"/>
        <v>6.561224489795918</v>
      </c>
      <c r="K31" s="30">
        <f t="shared" si="3"/>
        <v>5.4945054945054945</v>
      </c>
      <c r="L31" s="83">
        <v>-16715000</v>
      </c>
      <c r="M31" s="84">
        <v>3000000</v>
      </c>
      <c r="N31" s="31">
        <f t="shared" si="4"/>
        <v>-38.46844151959318</v>
      </c>
      <c r="O31" s="30">
        <f t="shared" si="5"/>
        <v>166.66666666666669</v>
      </c>
      <c r="P31" s="5"/>
      <c r="Q31" s="32"/>
    </row>
    <row r="32" spans="1:17" ht="12.75">
      <c r="A32" s="6" t="s">
        <v>16</v>
      </c>
      <c r="B32" s="28" t="s">
        <v>39</v>
      </c>
      <c r="C32" s="62">
        <v>89000000</v>
      </c>
      <c r="D32" s="63">
        <v>108568268</v>
      </c>
      <c r="E32" s="64">
        <f t="shared" si="0"/>
        <v>19568268</v>
      </c>
      <c r="F32" s="62">
        <v>88000000</v>
      </c>
      <c r="G32" s="63">
        <v>110000000</v>
      </c>
      <c r="H32" s="64">
        <f t="shared" si="1"/>
        <v>22000000</v>
      </c>
      <c r="I32" s="64">
        <v>108294000</v>
      </c>
      <c r="J32" s="29">
        <f t="shared" si="2"/>
        <v>21.98681797752809</v>
      </c>
      <c r="K32" s="30">
        <f t="shared" si="3"/>
        <v>25</v>
      </c>
      <c r="L32" s="83">
        <v>-16715000</v>
      </c>
      <c r="M32" s="84">
        <v>3000000</v>
      </c>
      <c r="N32" s="31">
        <f t="shared" si="4"/>
        <v>-117.07010469638051</v>
      </c>
      <c r="O32" s="30">
        <f t="shared" si="5"/>
        <v>733.3333333333333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327000000</v>
      </c>
      <c r="D33" s="81">
        <v>310285000</v>
      </c>
      <c r="E33" s="82">
        <f t="shared" si="0"/>
        <v>-16715000</v>
      </c>
      <c r="F33" s="80">
        <v>335000000</v>
      </c>
      <c r="G33" s="81">
        <v>338000000</v>
      </c>
      <c r="H33" s="82">
        <f t="shared" si="1"/>
        <v>3000000</v>
      </c>
      <c r="I33" s="82">
        <v>349294000</v>
      </c>
      <c r="J33" s="57">
        <f t="shared" si="2"/>
        <v>-5.111620795107034</v>
      </c>
      <c r="K33" s="58">
        <f t="shared" si="3"/>
        <v>0.8955223880597015</v>
      </c>
      <c r="L33" s="95">
        <v>-16715000</v>
      </c>
      <c r="M33" s="96">
        <v>3000000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424524311</v>
      </c>
      <c r="D8" s="63">
        <v>496067451</v>
      </c>
      <c r="E8" s="64">
        <f>$D8-$C8</f>
        <v>71543140</v>
      </c>
      <c r="F8" s="62">
        <v>444052429</v>
      </c>
      <c r="G8" s="63">
        <v>527815767</v>
      </c>
      <c r="H8" s="64">
        <f>$G8-$F8</f>
        <v>83763338</v>
      </c>
      <c r="I8" s="64">
        <v>561595977</v>
      </c>
      <c r="J8" s="29">
        <f>IF(($C8=0),0,(($E8/$C8)*100))</f>
        <v>16.852542515521566</v>
      </c>
      <c r="K8" s="30">
        <f>IF(($F8=0),0,(($H8/$F8)*100))</f>
        <v>18.86338921479022</v>
      </c>
      <c r="L8" s="83">
        <v>144411305</v>
      </c>
      <c r="M8" s="84">
        <v>110906561</v>
      </c>
      <c r="N8" s="31">
        <f>IF(($L8=0),0,(($E8/$L8)*100))</f>
        <v>49.54123224632587</v>
      </c>
      <c r="O8" s="30">
        <f>IF(($M8=0),0,(($H8/$M8)*100))</f>
        <v>75.52604394612868</v>
      </c>
      <c r="P8" s="5"/>
      <c r="Q8" s="32"/>
    </row>
    <row r="9" spans="1:17" ht="12.75">
      <c r="A9" s="2" t="s">
        <v>16</v>
      </c>
      <c r="B9" s="28" t="s">
        <v>19</v>
      </c>
      <c r="C9" s="62">
        <v>3527025292</v>
      </c>
      <c r="D9" s="63">
        <v>3629436452</v>
      </c>
      <c r="E9" s="64">
        <f>$D9-$C9</f>
        <v>102411160</v>
      </c>
      <c r="F9" s="62">
        <v>3689268454</v>
      </c>
      <c r="G9" s="63">
        <v>3763016704</v>
      </c>
      <c r="H9" s="64">
        <f>$G9-$F9</f>
        <v>73748250</v>
      </c>
      <c r="I9" s="64">
        <v>3934592309</v>
      </c>
      <c r="J9" s="29">
        <f>IF(($C9=0),0,(($E9/$C9)*100))</f>
        <v>2.9036128613052203</v>
      </c>
      <c r="K9" s="30">
        <f>IF(($F9=0),0,(($H9/$F9)*100))</f>
        <v>1.9989938634050946</v>
      </c>
      <c r="L9" s="83">
        <v>144411305</v>
      </c>
      <c r="M9" s="84">
        <v>110906561</v>
      </c>
      <c r="N9" s="31">
        <f>IF(($L9=0),0,(($E9/$L9)*100))</f>
        <v>70.91630395556636</v>
      </c>
      <c r="O9" s="30">
        <f>IF(($M9=0),0,(($H9/$M9)*100))</f>
        <v>66.49584058421935</v>
      </c>
      <c r="P9" s="5"/>
      <c r="Q9" s="32"/>
    </row>
    <row r="10" spans="1:17" ht="12.75">
      <c r="A10" s="2" t="s">
        <v>16</v>
      </c>
      <c r="B10" s="28" t="s">
        <v>20</v>
      </c>
      <c r="C10" s="62">
        <v>1573777546</v>
      </c>
      <c r="D10" s="63">
        <v>1544234551</v>
      </c>
      <c r="E10" s="64">
        <f aca="true" t="shared" si="0" ref="E10:E33">$D10-$C10</f>
        <v>-29542995</v>
      </c>
      <c r="F10" s="62">
        <v>1704142647</v>
      </c>
      <c r="G10" s="63">
        <v>1657537620</v>
      </c>
      <c r="H10" s="64">
        <f aca="true" t="shared" si="1" ref="H10:H33">$G10-$F10</f>
        <v>-46605027</v>
      </c>
      <c r="I10" s="64">
        <v>1727204463</v>
      </c>
      <c r="J10" s="29">
        <f aca="true" t="shared" si="2" ref="J10:J33">IF(($C10=0),0,(($E10/$C10)*100))</f>
        <v>-1.8772027263375382</v>
      </c>
      <c r="K10" s="30">
        <f aca="true" t="shared" si="3" ref="K10:K33">IF(($F10=0),0,(($H10/$F10)*100))</f>
        <v>-2.734807856727501</v>
      </c>
      <c r="L10" s="83">
        <v>144411305</v>
      </c>
      <c r="M10" s="84">
        <v>110906561</v>
      </c>
      <c r="N10" s="31">
        <f aca="true" t="shared" si="4" ref="N10:N33">IF(($L10=0),0,(($E10/$L10)*100))</f>
        <v>-20.457536201892225</v>
      </c>
      <c r="O10" s="30">
        <f aca="true" t="shared" si="5" ref="O10:O33">IF(($M10=0),0,(($H10/$M10)*100))</f>
        <v>-42.02188453034803</v>
      </c>
      <c r="P10" s="5"/>
      <c r="Q10" s="32"/>
    </row>
    <row r="11" spans="1:17" ht="16.5">
      <c r="A11" s="6" t="s">
        <v>16</v>
      </c>
      <c r="B11" s="33" t="s">
        <v>21</v>
      </c>
      <c r="C11" s="65">
        <v>5525327149</v>
      </c>
      <c r="D11" s="66">
        <v>5669738454</v>
      </c>
      <c r="E11" s="67">
        <f t="shared" si="0"/>
        <v>144411305</v>
      </c>
      <c r="F11" s="65">
        <v>5837463530</v>
      </c>
      <c r="G11" s="66">
        <v>5948370091</v>
      </c>
      <c r="H11" s="67">
        <f t="shared" si="1"/>
        <v>110906561</v>
      </c>
      <c r="I11" s="67">
        <v>6223392749</v>
      </c>
      <c r="J11" s="34">
        <f t="shared" si="2"/>
        <v>2.613624516805964</v>
      </c>
      <c r="K11" s="35">
        <f t="shared" si="3"/>
        <v>1.8999101310017092</v>
      </c>
      <c r="L11" s="85">
        <v>144411305</v>
      </c>
      <c r="M11" s="86">
        <v>110906561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828848445</v>
      </c>
      <c r="D13" s="63">
        <v>875663772</v>
      </c>
      <c r="E13" s="64">
        <f t="shared" si="0"/>
        <v>46815327</v>
      </c>
      <c r="F13" s="62">
        <v>866975473</v>
      </c>
      <c r="G13" s="63">
        <v>908099914</v>
      </c>
      <c r="H13" s="64">
        <f t="shared" si="1"/>
        <v>41124441</v>
      </c>
      <c r="I13" s="64">
        <v>948903654</v>
      </c>
      <c r="J13" s="29">
        <f t="shared" si="2"/>
        <v>5.648237296264699</v>
      </c>
      <c r="K13" s="30">
        <f t="shared" si="3"/>
        <v>4.743437649706152</v>
      </c>
      <c r="L13" s="83">
        <v>812433591</v>
      </c>
      <c r="M13" s="84">
        <v>844771235</v>
      </c>
      <c r="N13" s="31">
        <f t="shared" si="4"/>
        <v>5.762357381404729</v>
      </c>
      <c r="O13" s="30">
        <f t="shared" si="5"/>
        <v>4.8681156857808965</v>
      </c>
      <c r="P13" s="5"/>
      <c r="Q13" s="32"/>
    </row>
    <row r="14" spans="1:17" ht="12.75">
      <c r="A14" s="2" t="s">
        <v>16</v>
      </c>
      <c r="B14" s="28" t="s">
        <v>24</v>
      </c>
      <c r="C14" s="62">
        <v>890769496</v>
      </c>
      <c r="D14" s="63">
        <v>793908413</v>
      </c>
      <c r="E14" s="64">
        <f t="shared" si="0"/>
        <v>-96861083</v>
      </c>
      <c r="F14" s="62">
        <v>870003727</v>
      </c>
      <c r="G14" s="63">
        <v>828840382</v>
      </c>
      <c r="H14" s="64">
        <f t="shared" si="1"/>
        <v>-41163345</v>
      </c>
      <c r="I14" s="64">
        <v>866138200</v>
      </c>
      <c r="J14" s="29">
        <f t="shared" si="2"/>
        <v>-10.873866183670932</v>
      </c>
      <c r="K14" s="30">
        <f t="shared" si="3"/>
        <v>-4.731398696640296</v>
      </c>
      <c r="L14" s="83">
        <v>812433591</v>
      </c>
      <c r="M14" s="84">
        <v>844771235</v>
      </c>
      <c r="N14" s="31">
        <f t="shared" si="4"/>
        <v>-11.92233852378957</v>
      </c>
      <c r="O14" s="30">
        <f t="shared" si="5"/>
        <v>-4.87272095622432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812433591</v>
      </c>
      <c r="M15" s="84">
        <v>844771235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1134161920</v>
      </c>
      <c r="D16" s="63">
        <v>1627750079</v>
      </c>
      <c r="E16" s="64">
        <f t="shared" si="0"/>
        <v>493588159</v>
      </c>
      <c r="F16" s="62">
        <v>1195406664</v>
      </c>
      <c r="G16" s="63">
        <v>1699371082</v>
      </c>
      <c r="H16" s="64">
        <f t="shared" si="1"/>
        <v>503964418</v>
      </c>
      <c r="I16" s="64">
        <v>1775842781</v>
      </c>
      <c r="J16" s="29">
        <f t="shared" si="2"/>
        <v>43.52007859689029</v>
      </c>
      <c r="K16" s="30">
        <f t="shared" si="3"/>
        <v>42.158407944093575</v>
      </c>
      <c r="L16" s="83">
        <v>812433591</v>
      </c>
      <c r="M16" s="84">
        <v>844771235</v>
      </c>
      <c r="N16" s="31">
        <f t="shared" si="4"/>
        <v>60.75427757639332</v>
      </c>
      <c r="O16" s="30">
        <f t="shared" si="5"/>
        <v>59.656910311346</v>
      </c>
      <c r="P16" s="5"/>
      <c r="Q16" s="32"/>
    </row>
    <row r="17" spans="1:17" ht="12.75">
      <c r="A17" s="2" t="s">
        <v>16</v>
      </c>
      <c r="B17" s="28" t="s">
        <v>26</v>
      </c>
      <c r="C17" s="62">
        <v>1643975303</v>
      </c>
      <c r="D17" s="63">
        <v>2012866491</v>
      </c>
      <c r="E17" s="64">
        <f t="shared" si="0"/>
        <v>368891188</v>
      </c>
      <c r="F17" s="62">
        <v>1734627346</v>
      </c>
      <c r="G17" s="63">
        <v>2075473067</v>
      </c>
      <c r="H17" s="64">
        <f t="shared" si="1"/>
        <v>340845721</v>
      </c>
      <c r="I17" s="64">
        <v>2175371574</v>
      </c>
      <c r="J17" s="41">
        <f t="shared" si="2"/>
        <v>22.438973829280208</v>
      </c>
      <c r="K17" s="30">
        <f t="shared" si="3"/>
        <v>19.649506955253546</v>
      </c>
      <c r="L17" s="87">
        <v>812433591</v>
      </c>
      <c r="M17" s="84">
        <v>844771235</v>
      </c>
      <c r="N17" s="31">
        <f t="shared" si="4"/>
        <v>45.40570356599152</v>
      </c>
      <c r="O17" s="30">
        <f t="shared" si="5"/>
        <v>40.34769495909742</v>
      </c>
      <c r="P17" s="5"/>
      <c r="Q17" s="32"/>
    </row>
    <row r="18" spans="1:17" ht="16.5">
      <c r="A18" s="2" t="s">
        <v>16</v>
      </c>
      <c r="B18" s="33" t="s">
        <v>27</v>
      </c>
      <c r="C18" s="65">
        <v>4497755164</v>
      </c>
      <c r="D18" s="66">
        <v>5310188755</v>
      </c>
      <c r="E18" s="67">
        <f t="shared" si="0"/>
        <v>812433591</v>
      </c>
      <c r="F18" s="65">
        <v>4667013210</v>
      </c>
      <c r="G18" s="66">
        <v>5511784445</v>
      </c>
      <c r="H18" s="67">
        <f t="shared" si="1"/>
        <v>844771235</v>
      </c>
      <c r="I18" s="67">
        <v>5766256209</v>
      </c>
      <c r="J18" s="42">
        <f t="shared" si="2"/>
        <v>18.063090616908468</v>
      </c>
      <c r="K18" s="35">
        <f t="shared" si="3"/>
        <v>18.100896590348412</v>
      </c>
      <c r="L18" s="88">
        <v>812433591</v>
      </c>
      <c r="M18" s="86">
        <v>844771235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1027571985</v>
      </c>
      <c r="D19" s="72">
        <v>359549699</v>
      </c>
      <c r="E19" s="73">
        <f t="shared" si="0"/>
        <v>-668022286</v>
      </c>
      <c r="F19" s="74">
        <v>1170450320</v>
      </c>
      <c r="G19" s="75">
        <v>436585646</v>
      </c>
      <c r="H19" s="76">
        <f t="shared" si="1"/>
        <v>-733864674</v>
      </c>
      <c r="I19" s="76">
        <v>457136540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25000000</v>
      </c>
      <c r="D22" s="63">
        <v>0</v>
      </c>
      <c r="E22" s="64">
        <f t="shared" si="0"/>
        <v>-25000000</v>
      </c>
      <c r="F22" s="62">
        <v>25000000</v>
      </c>
      <c r="G22" s="63">
        <v>0</v>
      </c>
      <c r="H22" s="64">
        <f t="shared" si="1"/>
        <v>-25000000</v>
      </c>
      <c r="I22" s="64">
        <v>0</v>
      </c>
      <c r="J22" s="29">
        <f t="shared" si="2"/>
        <v>-100</v>
      </c>
      <c r="K22" s="30">
        <f t="shared" si="3"/>
        <v>-100</v>
      </c>
      <c r="L22" s="83">
        <v>10384190</v>
      </c>
      <c r="M22" s="84">
        <v>-28206447</v>
      </c>
      <c r="N22" s="31">
        <f t="shared" si="4"/>
        <v>-240.7506025987583</v>
      </c>
      <c r="O22" s="30">
        <f t="shared" si="5"/>
        <v>88.63221943550707</v>
      </c>
      <c r="P22" s="5"/>
      <c r="Q22" s="32"/>
    </row>
    <row r="23" spans="1:17" ht="12.75">
      <c r="A23" s="6" t="s">
        <v>16</v>
      </c>
      <c r="B23" s="28" t="s">
        <v>31</v>
      </c>
      <c r="C23" s="62">
        <v>79399993</v>
      </c>
      <c r="D23" s="63">
        <v>182944900</v>
      </c>
      <c r="E23" s="64">
        <f t="shared" si="0"/>
        <v>103544907</v>
      </c>
      <c r="F23" s="62">
        <v>85868680</v>
      </c>
      <c r="G23" s="63">
        <v>124605368</v>
      </c>
      <c r="H23" s="64">
        <f t="shared" si="1"/>
        <v>38736688</v>
      </c>
      <c r="I23" s="64">
        <v>130724846</v>
      </c>
      <c r="J23" s="29">
        <f t="shared" si="2"/>
        <v>130.40921426781486</v>
      </c>
      <c r="K23" s="30">
        <f t="shared" si="3"/>
        <v>45.11154474483595</v>
      </c>
      <c r="L23" s="83">
        <v>10384190</v>
      </c>
      <c r="M23" s="84">
        <v>-28206447</v>
      </c>
      <c r="N23" s="31">
        <f t="shared" si="4"/>
        <v>997.1399502512955</v>
      </c>
      <c r="O23" s="30">
        <f t="shared" si="5"/>
        <v>-137.33274524083095</v>
      </c>
      <c r="P23" s="5"/>
      <c r="Q23" s="32"/>
    </row>
    <row r="24" spans="1:17" ht="12.75">
      <c r="A24" s="6" t="s">
        <v>16</v>
      </c>
      <c r="B24" s="28" t="s">
        <v>32</v>
      </c>
      <c r="C24" s="62">
        <v>512085604</v>
      </c>
      <c r="D24" s="63">
        <v>443924887</v>
      </c>
      <c r="E24" s="64">
        <f t="shared" si="0"/>
        <v>-68160717</v>
      </c>
      <c r="F24" s="62">
        <v>564630040</v>
      </c>
      <c r="G24" s="63">
        <v>522686905</v>
      </c>
      <c r="H24" s="64">
        <f t="shared" si="1"/>
        <v>-41943135</v>
      </c>
      <c r="I24" s="64">
        <v>528572462</v>
      </c>
      <c r="J24" s="29">
        <f t="shared" si="2"/>
        <v>-13.310414600133926</v>
      </c>
      <c r="K24" s="30">
        <f t="shared" si="3"/>
        <v>-7.428427825058688</v>
      </c>
      <c r="L24" s="83">
        <v>10384190</v>
      </c>
      <c r="M24" s="84">
        <v>-28206447</v>
      </c>
      <c r="N24" s="31">
        <f t="shared" si="4"/>
        <v>-656.3893476525371</v>
      </c>
      <c r="O24" s="30">
        <f t="shared" si="5"/>
        <v>148.70052580532388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10384190</v>
      </c>
      <c r="M25" s="84">
        <v>-28206447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616485597</v>
      </c>
      <c r="D26" s="66">
        <v>626869787</v>
      </c>
      <c r="E26" s="67">
        <f t="shared" si="0"/>
        <v>10384190</v>
      </c>
      <c r="F26" s="65">
        <v>675498720</v>
      </c>
      <c r="G26" s="66">
        <v>647292273</v>
      </c>
      <c r="H26" s="67">
        <f t="shared" si="1"/>
        <v>-28206447</v>
      </c>
      <c r="I26" s="67">
        <v>659297308</v>
      </c>
      <c r="J26" s="42">
        <f t="shared" si="2"/>
        <v>1.6844172922339984</v>
      </c>
      <c r="K26" s="35">
        <f t="shared" si="3"/>
        <v>-4.1756477347581065</v>
      </c>
      <c r="L26" s="88">
        <v>10384190</v>
      </c>
      <c r="M26" s="86">
        <v>-28206447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169132000</v>
      </c>
      <c r="D28" s="63">
        <v>55850003</v>
      </c>
      <c r="E28" s="64">
        <f t="shared" si="0"/>
        <v>-113281997</v>
      </c>
      <c r="F28" s="62">
        <v>188196556</v>
      </c>
      <c r="G28" s="63">
        <v>67866103</v>
      </c>
      <c r="H28" s="64">
        <f t="shared" si="1"/>
        <v>-120330453</v>
      </c>
      <c r="I28" s="64">
        <v>86882944</v>
      </c>
      <c r="J28" s="29">
        <f t="shared" si="2"/>
        <v>-66.97845292434312</v>
      </c>
      <c r="K28" s="30">
        <f t="shared" si="3"/>
        <v>-63.93871150330721</v>
      </c>
      <c r="L28" s="83">
        <v>10384190</v>
      </c>
      <c r="M28" s="84">
        <v>-28206447</v>
      </c>
      <c r="N28" s="31">
        <f t="shared" si="4"/>
        <v>-1090.9083616536293</v>
      </c>
      <c r="O28" s="30">
        <f t="shared" si="5"/>
        <v>426.60620460279875</v>
      </c>
      <c r="P28" s="5"/>
      <c r="Q28" s="32"/>
    </row>
    <row r="29" spans="1:17" ht="12.75">
      <c r="A29" s="6" t="s">
        <v>16</v>
      </c>
      <c r="B29" s="28" t="s">
        <v>36</v>
      </c>
      <c r="C29" s="62">
        <v>82600000</v>
      </c>
      <c r="D29" s="63">
        <v>116700000</v>
      </c>
      <c r="E29" s="64">
        <f t="shared" si="0"/>
        <v>34100000</v>
      </c>
      <c r="F29" s="62">
        <v>89078000</v>
      </c>
      <c r="G29" s="63">
        <v>100352300</v>
      </c>
      <c r="H29" s="64">
        <f t="shared" si="1"/>
        <v>11274300</v>
      </c>
      <c r="I29" s="64">
        <v>107204706</v>
      </c>
      <c r="J29" s="29">
        <f t="shared" si="2"/>
        <v>41.28329297820823</v>
      </c>
      <c r="K29" s="30">
        <f t="shared" si="3"/>
        <v>12.656660454882237</v>
      </c>
      <c r="L29" s="83">
        <v>10384190</v>
      </c>
      <c r="M29" s="84">
        <v>-28206447</v>
      </c>
      <c r="N29" s="31">
        <f t="shared" si="4"/>
        <v>328.38382194470637</v>
      </c>
      <c r="O29" s="30">
        <f t="shared" si="5"/>
        <v>-39.97064926326949</v>
      </c>
      <c r="P29" s="5"/>
      <c r="Q29" s="32"/>
    </row>
    <row r="30" spans="1:17" ht="12.75">
      <c r="A30" s="6" t="s">
        <v>16</v>
      </c>
      <c r="B30" s="28" t="s">
        <v>37</v>
      </c>
      <c r="C30" s="62">
        <v>3000000</v>
      </c>
      <c r="D30" s="63">
        <v>1500000</v>
      </c>
      <c r="E30" s="64">
        <f t="shared" si="0"/>
        <v>-1500000</v>
      </c>
      <c r="F30" s="62">
        <v>3000000</v>
      </c>
      <c r="G30" s="63">
        <v>1500000</v>
      </c>
      <c r="H30" s="64">
        <f t="shared" si="1"/>
        <v>-1500000</v>
      </c>
      <c r="I30" s="64">
        <v>1500000</v>
      </c>
      <c r="J30" s="29">
        <f t="shared" si="2"/>
        <v>-50</v>
      </c>
      <c r="K30" s="30">
        <f t="shared" si="3"/>
        <v>-50</v>
      </c>
      <c r="L30" s="83">
        <v>10384190</v>
      </c>
      <c r="M30" s="84">
        <v>-28206447</v>
      </c>
      <c r="N30" s="31">
        <f t="shared" si="4"/>
        <v>-14.445036155925498</v>
      </c>
      <c r="O30" s="30">
        <f t="shared" si="5"/>
        <v>5.317933166130424</v>
      </c>
      <c r="P30" s="5"/>
      <c r="Q30" s="32"/>
    </row>
    <row r="31" spans="1:17" ht="12.75">
      <c r="A31" s="6" t="s">
        <v>16</v>
      </c>
      <c r="B31" s="28" t="s">
        <v>38</v>
      </c>
      <c r="C31" s="62">
        <v>177335961</v>
      </c>
      <c r="D31" s="63">
        <v>264669275</v>
      </c>
      <c r="E31" s="64">
        <f t="shared" si="0"/>
        <v>87333314</v>
      </c>
      <c r="F31" s="62">
        <v>186742186</v>
      </c>
      <c r="G31" s="63">
        <v>284310894</v>
      </c>
      <c r="H31" s="64">
        <f t="shared" si="1"/>
        <v>97568708</v>
      </c>
      <c r="I31" s="64">
        <v>304610771</v>
      </c>
      <c r="J31" s="29">
        <f t="shared" si="2"/>
        <v>49.2473796671167</v>
      </c>
      <c r="K31" s="30">
        <f t="shared" si="3"/>
        <v>52.247812928568806</v>
      </c>
      <c r="L31" s="83">
        <v>10384190</v>
      </c>
      <c r="M31" s="84">
        <v>-28206447</v>
      </c>
      <c r="N31" s="31">
        <f t="shared" si="4"/>
        <v>841.021918897863</v>
      </c>
      <c r="O31" s="30">
        <f t="shared" si="5"/>
        <v>-345.90924549979655</v>
      </c>
      <c r="P31" s="5"/>
      <c r="Q31" s="32"/>
    </row>
    <row r="32" spans="1:17" ht="12.75">
      <c r="A32" s="6" t="s">
        <v>16</v>
      </c>
      <c r="B32" s="28" t="s">
        <v>39</v>
      </c>
      <c r="C32" s="62">
        <v>184417636</v>
      </c>
      <c r="D32" s="63">
        <v>188150509</v>
      </c>
      <c r="E32" s="64">
        <f t="shared" si="0"/>
        <v>3732873</v>
      </c>
      <c r="F32" s="62">
        <v>208481978</v>
      </c>
      <c r="G32" s="63">
        <v>193262976</v>
      </c>
      <c r="H32" s="64">
        <f t="shared" si="1"/>
        <v>-15219002</v>
      </c>
      <c r="I32" s="64">
        <v>159098887</v>
      </c>
      <c r="J32" s="29">
        <f t="shared" si="2"/>
        <v>2.024141010027913</v>
      </c>
      <c r="K32" s="30">
        <f t="shared" si="3"/>
        <v>-7.29991251330127</v>
      </c>
      <c r="L32" s="83">
        <v>10384190</v>
      </c>
      <c r="M32" s="84">
        <v>-28206447</v>
      </c>
      <c r="N32" s="31">
        <f t="shared" si="4"/>
        <v>35.947656966985384</v>
      </c>
      <c r="O32" s="30">
        <f t="shared" si="5"/>
        <v>53.95575699413684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616485597</v>
      </c>
      <c r="D33" s="81">
        <v>626869787</v>
      </c>
      <c r="E33" s="82">
        <f t="shared" si="0"/>
        <v>10384190</v>
      </c>
      <c r="F33" s="80">
        <v>675498720</v>
      </c>
      <c r="G33" s="81">
        <v>647292273</v>
      </c>
      <c r="H33" s="82">
        <f t="shared" si="1"/>
        <v>-28206447</v>
      </c>
      <c r="I33" s="82">
        <v>659297308</v>
      </c>
      <c r="J33" s="57">
        <f t="shared" si="2"/>
        <v>1.6844172922339984</v>
      </c>
      <c r="K33" s="58">
        <f t="shared" si="3"/>
        <v>-4.1756477347581065</v>
      </c>
      <c r="L33" s="95">
        <v>10384190</v>
      </c>
      <c r="M33" s="96">
        <v>-28206447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500831061</v>
      </c>
      <c r="D8" s="63">
        <v>490297413</v>
      </c>
      <c r="E8" s="64">
        <f>$D8-$C8</f>
        <v>-10533648</v>
      </c>
      <c r="F8" s="62">
        <v>522476466</v>
      </c>
      <c r="G8" s="63">
        <v>510887979</v>
      </c>
      <c r="H8" s="64">
        <f>$G8-$F8</f>
        <v>-11588487</v>
      </c>
      <c r="I8" s="64">
        <v>533366738</v>
      </c>
      <c r="J8" s="29">
        <f>IF(($C8=0),0,(($E8/$C8)*100))</f>
        <v>-2.1032337688815987</v>
      </c>
      <c r="K8" s="30">
        <f>IF(($F8=0),0,(($H8/$F8)*100))</f>
        <v>-2.2179921497172277</v>
      </c>
      <c r="L8" s="83">
        <v>3649653</v>
      </c>
      <c r="M8" s="84">
        <v>91990562</v>
      </c>
      <c r="N8" s="31">
        <f>IF(($L8=0),0,(($E8/$L8)*100))</f>
        <v>-288.6205346097286</v>
      </c>
      <c r="O8" s="30">
        <f>IF(($M8=0),0,(($H8/$M8)*100))</f>
        <v>-12.59747385824211</v>
      </c>
      <c r="P8" s="5"/>
      <c r="Q8" s="32"/>
    </row>
    <row r="9" spans="1:17" ht="12.75">
      <c r="A9" s="2" t="s">
        <v>16</v>
      </c>
      <c r="B9" s="28" t="s">
        <v>19</v>
      </c>
      <c r="C9" s="62">
        <v>2021705838</v>
      </c>
      <c r="D9" s="63">
        <v>1999468890</v>
      </c>
      <c r="E9" s="64">
        <f>$D9-$C9</f>
        <v>-22236948</v>
      </c>
      <c r="F9" s="62">
        <v>2120413043</v>
      </c>
      <c r="G9" s="63">
        <v>2186649486</v>
      </c>
      <c r="H9" s="64">
        <f>$G9-$F9</f>
        <v>66236443</v>
      </c>
      <c r="I9" s="64">
        <v>2393763675</v>
      </c>
      <c r="J9" s="29">
        <f>IF(($C9=0),0,(($E9/$C9)*100))</f>
        <v>-1.099910164081942</v>
      </c>
      <c r="K9" s="30">
        <f>IF(($F9=0),0,(($H9/$F9)*100))</f>
        <v>3.123751913272871</v>
      </c>
      <c r="L9" s="83">
        <v>3649653</v>
      </c>
      <c r="M9" s="84">
        <v>91990562</v>
      </c>
      <c r="N9" s="31">
        <f>IF(($L9=0),0,(($E9/$L9)*100))</f>
        <v>-609.2893762776899</v>
      </c>
      <c r="O9" s="30">
        <f>IF(($M9=0),0,(($H9/$M9)*100))</f>
        <v>72.00352031766042</v>
      </c>
      <c r="P9" s="5"/>
      <c r="Q9" s="32"/>
    </row>
    <row r="10" spans="1:17" ht="12.75">
      <c r="A10" s="2" t="s">
        <v>16</v>
      </c>
      <c r="B10" s="28" t="s">
        <v>20</v>
      </c>
      <c r="C10" s="62">
        <v>1005171417</v>
      </c>
      <c r="D10" s="63">
        <v>1041591666</v>
      </c>
      <c r="E10" s="64">
        <f aca="true" t="shared" si="0" ref="E10:E33">$D10-$C10</f>
        <v>36420249</v>
      </c>
      <c r="F10" s="62">
        <v>1060703504</v>
      </c>
      <c r="G10" s="63">
        <v>1098046110</v>
      </c>
      <c r="H10" s="64">
        <f aca="true" t="shared" si="1" ref="H10:H33">$G10-$F10</f>
        <v>37342606</v>
      </c>
      <c r="I10" s="64">
        <v>1120667029</v>
      </c>
      <c r="J10" s="29">
        <f aca="true" t="shared" si="2" ref="J10:J33">IF(($C10=0),0,(($E10/$C10)*100))</f>
        <v>3.623287370098388</v>
      </c>
      <c r="K10" s="30">
        <f aca="true" t="shared" si="3" ref="K10:K33">IF(($F10=0),0,(($H10/$F10)*100))</f>
        <v>3.520550828688504</v>
      </c>
      <c r="L10" s="83">
        <v>3649653</v>
      </c>
      <c r="M10" s="84">
        <v>91990562</v>
      </c>
      <c r="N10" s="31">
        <f aca="true" t="shared" si="4" ref="N10:N33">IF(($L10=0),0,(($E10/$L10)*100))</f>
        <v>997.9099108874186</v>
      </c>
      <c r="O10" s="30">
        <f aca="true" t="shared" si="5" ref="O10:O33">IF(($M10=0),0,(($H10/$M10)*100))</f>
        <v>40.593953540581694</v>
      </c>
      <c r="P10" s="5"/>
      <c r="Q10" s="32"/>
    </row>
    <row r="11" spans="1:17" ht="16.5">
      <c r="A11" s="6" t="s">
        <v>16</v>
      </c>
      <c r="B11" s="33" t="s">
        <v>21</v>
      </c>
      <c r="C11" s="65">
        <v>3527708316</v>
      </c>
      <c r="D11" s="66">
        <v>3531357969</v>
      </c>
      <c r="E11" s="67">
        <f t="shared" si="0"/>
        <v>3649653</v>
      </c>
      <c r="F11" s="65">
        <v>3703593013</v>
      </c>
      <c r="G11" s="66">
        <v>3795583575</v>
      </c>
      <c r="H11" s="67">
        <f t="shared" si="1"/>
        <v>91990562</v>
      </c>
      <c r="I11" s="67">
        <v>4047797442</v>
      </c>
      <c r="J11" s="34">
        <f t="shared" si="2"/>
        <v>0.10345676776753103</v>
      </c>
      <c r="K11" s="35">
        <f t="shared" si="3"/>
        <v>2.4838194066438586</v>
      </c>
      <c r="L11" s="85">
        <v>3649653</v>
      </c>
      <c r="M11" s="86">
        <v>91990562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686510846</v>
      </c>
      <c r="D13" s="63">
        <v>692304160</v>
      </c>
      <c r="E13" s="64">
        <f t="shared" si="0"/>
        <v>5793314</v>
      </c>
      <c r="F13" s="62">
        <v>726937595</v>
      </c>
      <c r="G13" s="63">
        <v>730342193</v>
      </c>
      <c r="H13" s="64">
        <f t="shared" si="1"/>
        <v>3404598</v>
      </c>
      <c r="I13" s="64">
        <v>770782749</v>
      </c>
      <c r="J13" s="29">
        <f t="shared" si="2"/>
        <v>0.8438780004358446</v>
      </c>
      <c r="K13" s="30">
        <f t="shared" si="3"/>
        <v>0.46834804299810634</v>
      </c>
      <c r="L13" s="83">
        <v>266427136</v>
      </c>
      <c r="M13" s="84">
        <v>413527105</v>
      </c>
      <c r="N13" s="31">
        <f t="shared" si="4"/>
        <v>2.1744459243070495</v>
      </c>
      <c r="O13" s="30">
        <f t="shared" si="5"/>
        <v>0.8233070961575782</v>
      </c>
      <c r="P13" s="5"/>
      <c r="Q13" s="32"/>
    </row>
    <row r="14" spans="1:17" ht="12.75">
      <c r="A14" s="2" t="s">
        <v>16</v>
      </c>
      <c r="B14" s="28" t="s">
        <v>24</v>
      </c>
      <c r="C14" s="62">
        <v>933338650</v>
      </c>
      <c r="D14" s="63">
        <v>746929890</v>
      </c>
      <c r="E14" s="64">
        <f t="shared" si="0"/>
        <v>-186408760</v>
      </c>
      <c r="F14" s="62">
        <v>925011320</v>
      </c>
      <c r="G14" s="63">
        <v>728335115</v>
      </c>
      <c r="H14" s="64">
        <f t="shared" si="1"/>
        <v>-196676205</v>
      </c>
      <c r="I14" s="64">
        <v>731782603</v>
      </c>
      <c r="J14" s="29">
        <f t="shared" si="2"/>
        <v>-19.972253372342397</v>
      </c>
      <c r="K14" s="30">
        <f t="shared" si="3"/>
        <v>-21.262032231129886</v>
      </c>
      <c r="L14" s="83">
        <v>266427136</v>
      </c>
      <c r="M14" s="84">
        <v>413527105</v>
      </c>
      <c r="N14" s="31">
        <f t="shared" si="4"/>
        <v>-69.96613137784884</v>
      </c>
      <c r="O14" s="30">
        <f t="shared" si="5"/>
        <v>-47.5606562718543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266427136</v>
      </c>
      <c r="M15" s="84">
        <v>413527105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600626280</v>
      </c>
      <c r="D16" s="63">
        <v>1032353000</v>
      </c>
      <c r="E16" s="64">
        <f t="shared" si="0"/>
        <v>431726720</v>
      </c>
      <c r="F16" s="62">
        <v>600626280</v>
      </c>
      <c r="G16" s="63">
        <v>1160120000</v>
      </c>
      <c r="H16" s="64">
        <f t="shared" si="1"/>
        <v>559493720</v>
      </c>
      <c r="I16" s="64">
        <v>1312923000</v>
      </c>
      <c r="J16" s="29">
        <f t="shared" si="2"/>
        <v>71.87942558890363</v>
      </c>
      <c r="K16" s="30">
        <f t="shared" si="3"/>
        <v>93.15172156636237</v>
      </c>
      <c r="L16" s="83">
        <v>266427136</v>
      </c>
      <c r="M16" s="84">
        <v>413527105</v>
      </c>
      <c r="N16" s="31">
        <f t="shared" si="4"/>
        <v>162.0430735704039</v>
      </c>
      <c r="O16" s="30">
        <f t="shared" si="5"/>
        <v>135.2979558619259</v>
      </c>
      <c r="P16" s="5"/>
      <c r="Q16" s="32"/>
    </row>
    <row r="17" spans="1:17" ht="12.75">
      <c r="A17" s="2" t="s">
        <v>16</v>
      </c>
      <c r="B17" s="28" t="s">
        <v>26</v>
      </c>
      <c r="C17" s="62">
        <v>1205652582</v>
      </c>
      <c r="D17" s="63">
        <v>1220968444</v>
      </c>
      <c r="E17" s="64">
        <f t="shared" si="0"/>
        <v>15315862</v>
      </c>
      <c r="F17" s="62">
        <v>1234027712</v>
      </c>
      <c r="G17" s="63">
        <v>1281332704</v>
      </c>
      <c r="H17" s="64">
        <f t="shared" si="1"/>
        <v>47304992</v>
      </c>
      <c r="I17" s="64">
        <v>1335341719</v>
      </c>
      <c r="J17" s="41">
        <f t="shared" si="2"/>
        <v>1.270337925589911</v>
      </c>
      <c r="K17" s="30">
        <f t="shared" si="3"/>
        <v>3.8333816607191395</v>
      </c>
      <c r="L17" s="87">
        <v>266427136</v>
      </c>
      <c r="M17" s="84">
        <v>413527105</v>
      </c>
      <c r="N17" s="31">
        <f t="shared" si="4"/>
        <v>5.74861188313791</v>
      </c>
      <c r="O17" s="30">
        <f t="shared" si="5"/>
        <v>11.439393313770811</v>
      </c>
      <c r="P17" s="5"/>
      <c r="Q17" s="32"/>
    </row>
    <row r="18" spans="1:17" ht="16.5">
      <c r="A18" s="2" t="s">
        <v>16</v>
      </c>
      <c r="B18" s="33" t="s">
        <v>27</v>
      </c>
      <c r="C18" s="65">
        <v>3426128358</v>
      </c>
      <c r="D18" s="66">
        <v>3692555494</v>
      </c>
      <c r="E18" s="67">
        <f t="shared" si="0"/>
        <v>266427136</v>
      </c>
      <c r="F18" s="65">
        <v>3486602907</v>
      </c>
      <c r="G18" s="66">
        <v>3900130012</v>
      </c>
      <c r="H18" s="67">
        <f t="shared" si="1"/>
        <v>413527105</v>
      </c>
      <c r="I18" s="67">
        <v>4150830071</v>
      </c>
      <c r="J18" s="42">
        <f t="shared" si="2"/>
        <v>7.7763325877121146</v>
      </c>
      <c r="K18" s="35">
        <f t="shared" si="3"/>
        <v>11.860458905996088</v>
      </c>
      <c r="L18" s="88">
        <v>266427136</v>
      </c>
      <c r="M18" s="86">
        <v>413527105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101579958</v>
      </c>
      <c r="D19" s="72">
        <v>-161197525</v>
      </c>
      <c r="E19" s="73">
        <f t="shared" si="0"/>
        <v>-262777483</v>
      </c>
      <c r="F19" s="74">
        <v>216990106</v>
      </c>
      <c r="G19" s="75">
        <v>-104546437</v>
      </c>
      <c r="H19" s="76">
        <f t="shared" si="1"/>
        <v>-321536543</v>
      </c>
      <c r="I19" s="76">
        <v>-103032629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7788948</v>
      </c>
      <c r="M22" s="84">
        <v>5249827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0</v>
      </c>
      <c r="E23" s="64">
        <f t="shared" si="0"/>
        <v>0</v>
      </c>
      <c r="F23" s="62">
        <v>0</v>
      </c>
      <c r="G23" s="63">
        <v>0</v>
      </c>
      <c r="H23" s="64">
        <f t="shared" si="1"/>
        <v>0</v>
      </c>
      <c r="I23" s="64">
        <v>0</v>
      </c>
      <c r="J23" s="29">
        <f t="shared" si="2"/>
        <v>0</v>
      </c>
      <c r="K23" s="30">
        <f t="shared" si="3"/>
        <v>0</v>
      </c>
      <c r="L23" s="83">
        <v>7788948</v>
      </c>
      <c r="M23" s="84">
        <v>5249827</v>
      </c>
      <c r="N23" s="31">
        <f t="shared" si="4"/>
        <v>0</v>
      </c>
      <c r="O23" s="30">
        <f t="shared" si="5"/>
        <v>0</v>
      </c>
      <c r="P23" s="5"/>
      <c r="Q23" s="32"/>
    </row>
    <row r="24" spans="1:17" ht="12.75">
      <c r="A24" s="6" t="s">
        <v>16</v>
      </c>
      <c r="B24" s="28" t="s">
        <v>32</v>
      </c>
      <c r="C24" s="62">
        <v>159841500</v>
      </c>
      <c r="D24" s="63">
        <v>167630448</v>
      </c>
      <c r="E24" s="64">
        <f t="shared" si="0"/>
        <v>7788948</v>
      </c>
      <c r="F24" s="62">
        <v>170178600</v>
      </c>
      <c r="G24" s="63">
        <v>175428427</v>
      </c>
      <c r="H24" s="64">
        <f t="shared" si="1"/>
        <v>5249827</v>
      </c>
      <c r="I24" s="64">
        <v>194402700</v>
      </c>
      <c r="J24" s="29">
        <f t="shared" si="2"/>
        <v>4.872919736113587</v>
      </c>
      <c r="K24" s="30">
        <f t="shared" si="3"/>
        <v>3.0848925775626315</v>
      </c>
      <c r="L24" s="83">
        <v>7788948</v>
      </c>
      <c r="M24" s="84">
        <v>5249827</v>
      </c>
      <c r="N24" s="31">
        <f t="shared" si="4"/>
        <v>100</v>
      </c>
      <c r="O24" s="30">
        <f t="shared" si="5"/>
        <v>100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7788948</v>
      </c>
      <c r="M25" s="84">
        <v>5249827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159841500</v>
      </c>
      <c r="D26" s="66">
        <v>167630448</v>
      </c>
      <c r="E26" s="67">
        <f t="shared" si="0"/>
        <v>7788948</v>
      </c>
      <c r="F26" s="65">
        <v>170178600</v>
      </c>
      <c r="G26" s="66">
        <v>175428427</v>
      </c>
      <c r="H26" s="67">
        <f t="shared" si="1"/>
        <v>5249827</v>
      </c>
      <c r="I26" s="67">
        <v>194402700</v>
      </c>
      <c r="J26" s="42">
        <f t="shared" si="2"/>
        <v>4.872919736113587</v>
      </c>
      <c r="K26" s="35">
        <f t="shared" si="3"/>
        <v>3.0848925775626315</v>
      </c>
      <c r="L26" s="88">
        <v>7788948</v>
      </c>
      <c r="M26" s="86">
        <v>5249827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45221720</v>
      </c>
      <c r="D28" s="63">
        <v>33279870</v>
      </c>
      <c r="E28" s="64">
        <f t="shared" si="0"/>
        <v>-11941850</v>
      </c>
      <c r="F28" s="62">
        <v>42867029</v>
      </c>
      <c r="G28" s="63">
        <v>58161211</v>
      </c>
      <c r="H28" s="64">
        <f t="shared" si="1"/>
        <v>15294182</v>
      </c>
      <c r="I28" s="64">
        <v>25860754</v>
      </c>
      <c r="J28" s="29">
        <f t="shared" si="2"/>
        <v>-26.407332582661606</v>
      </c>
      <c r="K28" s="30">
        <f t="shared" si="3"/>
        <v>35.67819453967757</v>
      </c>
      <c r="L28" s="83">
        <v>7788948</v>
      </c>
      <c r="M28" s="84">
        <v>5249827</v>
      </c>
      <c r="N28" s="31">
        <f t="shared" si="4"/>
        <v>-153.31788066886566</v>
      </c>
      <c r="O28" s="30">
        <f t="shared" si="5"/>
        <v>291.3273523108476</v>
      </c>
      <c r="P28" s="5"/>
      <c r="Q28" s="32"/>
    </row>
    <row r="29" spans="1:17" ht="12.75">
      <c r="A29" s="6" t="s">
        <v>16</v>
      </c>
      <c r="B29" s="28" t="s">
        <v>36</v>
      </c>
      <c r="C29" s="62">
        <v>24480000</v>
      </c>
      <c r="D29" s="63">
        <v>38707000</v>
      </c>
      <c r="E29" s="64">
        <f t="shared" si="0"/>
        <v>14227000</v>
      </c>
      <c r="F29" s="62">
        <v>24800000</v>
      </c>
      <c r="G29" s="63">
        <v>22000000</v>
      </c>
      <c r="H29" s="64">
        <f t="shared" si="1"/>
        <v>-2800000</v>
      </c>
      <c r="I29" s="64">
        <v>25000000</v>
      </c>
      <c r="J29" s="29">
        <f t="shared" si="2"/>
        <v>58.11683006535948</v>
      </c>
      <c r="K29" s="30">
        <f t="shared" si="3"/>
        <v>-11.29032258064516</v>
      </c>
      <c r="L29" s="83">
        <v>7788948</v>
      </c>
      <c r="M29" s="84">
        <v>5249827</v>
      </c>
      <c r="N29" s="31">
        <f t="shared" si="4"/>
        <v>182.6562457471792</v>
      </c>
      <c r="O29" s="30">
        <f t="shared" si="5"/>
        <v>-53.335090851565205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7788948</v>
      </c>
      <c r="M30" s="84">
        <v>5249827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58636426</v>
      </c>
      <c r="D31" s="63">
        <v>55012148</v>
      </c>
      <c r="E31" s="64">
        <f t="shared" si="0"/>
        <v>-3624278</v>
      </c>
      <c r="F31" s="62">
        <v>52637601</v>
      </c>
      <c r="G31" s="63">
        <v>56975217</v>
      </c>
      <c r="H31" s="64">
        <f t="shared" si="1"/>
        <v>4337616</v>
      </c>
      <c r="I31" s="64">
        <v>83219000</v>
      </c>
      <c r="J31" s="29">
        <f t="shared" si="2"/>
        <v>-6.180932650977057</v>
      </c>
      <c r="K31" s="30">
        <f t="shared" si="3"/>
        <v>8.240527527080879</v>
      </c>
      <c r="L31" s="83">
        <v>7788948</v>
      </c>
      <c r="M31" s="84">
        <v>5249827</v>
      </c>
      <c r="N31" s="31">
        <f t="shared" si="4"/>
        <v>-46.53103345920399</v>
      </c>
      <c r="O31" s="30">
        <f t="shared" si="5"/>
        <v>82.62397979971531</v>
      </c>
      <c r="P31" s="5"/>
      <c r="Q31" s="32"/>
    </row>
    <row r="32" spans="1:17" ht="12.75">
      <c r="A32" s="6" t="s">
        <v>16</v>
      </c>
      <c r="B32" s="28" t="s">
        <v>39</v>
      </c>
      <c r="C32" s="62">
        <v>31503354</v>
      </c>
      <c r="D32" s="63">
        <v>40631430</v>
      </c>
      <c r="E32" s="64">
        <f t="shared" si="0"/>
        <v>9128076</v>
      </c>
      <c r="F32" s="62">
        <v>49873970</v>
      </c>
      <c r="G32" s="63">
        <v>38291999</v>
      </c>
      <c r="H32" s="64">
        <f t="shared" si="1"/>
        <v>-11581971</v>
      </c>
      <c r="I32" s="64">
        <v>60322946</v>
      </c>
      <c r="J32" s="29">
        <f t="shared" si="2"/>
        <v>28.974933907037325</v>
      </c>
      <c r="K32" s="30">
        <f t="shared" si="3"/>
        <v>-23.22247657445357</v>
      </c>
      <c r="L32" s="83">
        <v>7788948</v>
      </c>
      <c r="M32" s="84">
        <v>5249827</v>
      </c>
      <c r="N32" s="31">
        <f t="shared" si="4"/>
        <v>117.19266838089047</v>
      </c>
      <c r="O32" s="30">
        <f t="shared" si="5"/>
        <v>-220.6162412589977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159841500</v>
      </c>
      <c r="D33" s="81">
        <v>167630448</v>
      </c>
      <c r="E33" s="82">
        <f t="shared" si="0"/>
        <v>7788948</v>
      </c>
      <c r="F33" s="80">
        <v>170178600</v>
      </c>
      <c r="G33" s="81">
        <v>175428427</v>
      </c>
      <c r="H33" s="82">
        <f t="shared" si="1"/>
        <v>5249827</v>
      </c>
      <c r="I33" s="82">
        <v>194402700</v>
      </c>
      <c r="J33" s="57">
        <f t="shared" si="2"/>
        <v>4.872919736113587</v>
      </c>
      <c r="K33" s="58">
        <f t="shared" si="3"/>
        <v>3.0848925775626315</v>
      </c>
      <c r="L33" s="95">
        <v>7788948</v>
      </c>
      <c r="M33" s="96">
        <v>5249827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199518346</v>
      </c>
      <c r="D8" s="63">
        <v>213902154</v>
      </c>
      <c r="E8" s="64">
        <f>$D8-$C8</f>
        <v>14383808</v>
      </c>
      <c r="F8" s="62">
        <v>209155146</v>
      </c>
      <c r="G8" s="63">
        <v>226315354</v>
      </c>
      <c r="H8" s="64">
        <f>$G8-$F8</f>
        <v>17160208</v>
      </c>
      <c r="I8" s="64">
        <v>236919554</v>
      </c>
      <c r="J8" s="29">
        <f>IF(($C8=0),0,(($E8/$C8)*100))</f>
        <v>7.209265858689506</v>
      </c>
      <c r="K8" s="30">
        <f>IF(($F8=0),0,(($H8/$F8)*100))</f>
        <v>8.204535402633603</v>
      </c>
      <c r="L8" s="83">
        <v>80997999</v>
      </c>
      <c r="M8" s="84">
        <v>123810133</v>
      </c>
      <c r="N8" s="31">
        <f>IF(($L8=0),0,(($E8/$L8)*100))</f>
        <v>17.758226348283</v>
      </c>
      <c r="O8" s="30">
        <f>IF(($M8=0),0,(($H8/$M8)*100))</f>
        <v>13.860099802978162</v>
      </c>
      <c r="P8" s="5"/>
      <c r="Q8" s="32"/>
    </row>
    <row r="9" spans="1:17" ht="12.75">
      <c r="A9" s="2" t="s">
        <v>16</v>
      </c>
      <c r="B9" s="28" t="s">
        <v>19</v>
      </c>
      <c r="C9" s="62">
        <v>1093601567</v>
      </c>
      <c r="D9" s="63">
        <v>1196920506</v>
      </c>
      <c r="E9" s="64">
        <f>$D9-$C9</f>
        <v>103318939</v>
      </c>
      <c r="F9" s="62">
        <v>1146986662</v>
      </c>
      <c r="G9" s="63">
        <v>1295800376</v>
      </c>
      <c r="H9" s="64">
        <f>$G9-$F9</f>
        <v>148813714</v>
      </c>
      <c r="I9" s="64">
        <v>1439675054</v>
      </c>
      <c r="J9" s="29">
        <f>IF(($C9=0),0,(($E9/$C9)*100))</f>
        <v>9.447585127682977</v>
      </c>
      <c r="K9" s="30">
        <f>IF(($F9=0),0,(($H9/$F9)*100))</f>
        <v>12.974319486899141</v>
      </c>
      <c r="L9" s="83">
        <v>80997999</v>
      </c>
      <c r="M9" s="84">
        <v>123810133</v>
      </c>
      <c r="N9" s="31">
        <f>IF(($L9=0),0,(($E9/$L9)*100))</f>
        <v>127.55739681914858</v>
      </c>
      <c r="O9" s="30">
        <f>IF(($M9=0),0,(($H9/$M9)*100))</f>
        <v>120.19510067079888</v>
      </c>
      <c r="P9" s="5"/>
      <c r="Q9" s="32"/>
    </row>
    <row r="10" spans="1:17" ht="12.75">
      <c r="A10" s="2" t="s">
        <v>16</v>
      </c>
      <c r="B10" s="28" t="s">
        <v>20</v>
      </c>
      <c r="C10" s="62">
        <v>513729118</v>
      </c>
      <c r="D10" s="63">
        <v>477024370</v>
      </c>
      <c r="E10" s="64">
        <f aca="true" t="shared" si="0" ref="E10:E33">$D10-$C10</f>
        <v>-36704748</v>
      </c>
      <c r="F10" s="62">
        <v>551870323</v>
      </c>
      <c r="G10" s="63">
        <v>509706534</v>
      </c>
      <c r="H10" s="64">
        <f aca="true" t="shared" si="1" ref="H10:H33">$G10-$F10</f>
        <v>-42163789</v>
      </c>
      <c r="I10" s="64">
        <v>524818967</v>
      </c>
      <c r="J10" s="29">
        <f aca="true" t="shared" si="2" ref="J10:J33">IF(($C10=0),0,(($E10/$C10)*100))</f>
        <v>-7.144766904180035</v>
      </c>
      <c r="K10" s="30">
        <f aca="true" t="shared" si="3" ref="K10:K33">IF(($F10=0),0,(($H10/$F10)*100))</f>
        <v>-7.640162415473825</v>
      </c>
      <c r="L10" s="83">
        <v>80997999</v>
      </c>
      <c r="M10" s="84">
        <v>123810133</v>
      </c>
      <c r="N10" s="31">
        <f aca="true" t="shared" si="4" ref="N10:N33">IF(($L10=0),0,(($E10/$L10)*100))</f>
        <v>-45.31562316743158</v>
      </c>
      <c r="O10" s="30">
        <f aca="true" t="shared" si="5" ref="O10:O33">IF(($M10=0),0,(($H10/$M10)*100))</f>
        <v>-34.055200473777056</v>
      </c>
      <c r="P10" s="5"/>
      <c r="Q10" s="32"/>
    </row>
    <row r="11" spans="1:17" ht="16.5">
      <c r="A11" s="6" t="s">
        <v>16</v>
      </c>
      <c r="B11" s="33" t="s">
        <v>21</v>
      </c>
      <c r="C11" s="65">
        <v>1806849031</v>
      </c>
      <c r="D11" s="66">
        <v>1887847030</v>
      </c>
      <c r="E11" s="67">
        <f t="shared" si="0"/>
        <v>80997999</v>
      </c>
      <c r="F11" s="65">
        <v>1908012131</v>
      </c>
      <c r="G11" s="66">
        <v>2031822264</v>
      </c>
      <c r="H11" s="67">
        <f t="shared" si="1"/>
        <v>123810133</v>
      </c>
      <c r="I11" s="67">
        <v>2201413575</v>
      </c>
      <c r="J11" s="34">
        <f t="shared" si="2"/>
        <v>4.482831581959655</v>
      </c>
      <c r="K11" s="35">
        <f t="shared" si="3"/>
        <v>6.488959424755356</v>
      </c>
      <c r="L11" s="85">
        <v>80997999</v>
      </c>
      <c r="M11" s="86">
        <v>123810133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576865626</v>
      </c>
      <c r="D13" s="63">
        <v>592135833</v>
      </c>
      <c r="E13" s="64">
        <f t="shared" si="0"/>
        <v>15270207</v>
      </c>
      <c r="F13" s="62">
        <v>607193568</v>
      </c>
      <c r="G13" s="63">
        <v>623133027</v>
      </c>
      <c r="H13" s="64">
        <f t="shared" si="1"/>
        <v>15939459</v>
      </c>
      <c r="I13" s="64">
        <v>648313877</v>
      </c>
      <c r="J13" s="29">
        <f t="shared" si="2"/>
        <v>2.6470994824018166</v>
      </c>
      <c r="K13" s="30">
        <f t="shared" si="3"/>
        <v>2.6251034003047935</v>
      </c>
      <c r="L13" s="83">
        <v>-7613936</v>
      </c>
      <c r="M13" s="84">
        <v>-5526317</v>
      </c>
      <c r="N13" s="31">
        <f t="shared" si="4"/>
        <v>-200.55601990875678</v>
      </c>
      <c r="O13" s="30">
        <f t="shared" si="5"/>
        <v>-288.4282425347659</v>
      </c>
      <c r="P13" s="5"/>
      <c r="Q13" s="32"/>
    </row>
    <row r="14" spans="1:17" ht="12.75">
      <c r="A14" s="2" t="s">
        <v>16</v>
      </c>
      <c r="B14" s="28" t="s">
        <v>24</v>
      </c>
      <c r="C14" s="62">
        <v>320410358</v>
      </c>
      <c r="D14" s="63">
        <v>224000000</v>
      </c>
      <c r="E14" s="64">
        <f t="shared" si="0"/>
        <v>-96410358</v>
      </c>
      <c r="F14" s="62">
        <v>336430876</v>
      </c>
      <c r="G14" s="63">
        <v>232000000</v>
      </c>
      <c r="H14" s="64">
        <f t="shared" si="1"/>
        <v>-104430876</v>
      </c>
      <c r="I14" s="64">
        <v>237000000</v>
      </c>
      <c r="J14" s="29">
        <f t="shared" si="2"/>
        <v>-30.089650847055328</v>
      </c>
      <c r="K14" s="30">
        <f t="shared" si="3"/>
        <v>-31.040812080517842</v>
      </c>
      <c r="L14" s="83">
        <v>-7613936</v>
      </c>
      <c r="M14" s="84">
        <v>-5526317</v>
      </c>
      <c r="N14" s="31">
        <f t="shared" si="4"/>
        <v>1266.2354661242227</v>
      </c>
      <c r="O14" s="30">
        <f t="shared" si="5"/>
        <v>1889.7011517797478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-7613936</v>
      </c>
      <c r="M15" s="84">
        <v>-5526317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620235425</v>
      </c>
      <c r="D16" s="63">
        <v>678014010</v>
      </c>
      <c r="E16" s="64">
        <f t="shared" si="0"/>
        <v>57778585</v>
      </c>
      <c r="F16" s="62">
        <v>675436378</v>
      </c>
      <c r="G16" s="63">
        <v>759375691</v>
      </c>
      <c r="H16" s="64">
        <f t="shared" si="1"/>
        <v>83939313</v>
      </c>
      <c r="I16" s="64">
        <v>850500774</v>
      </c>
      <c r="J16" s="29">
        <f t="shared" si="2"/>
        <v>9.31558931836246</v>
      </c>
      <c r="K16" s="30">
        <f t="shared" si="3"/>
        <v>12.427419625894062</v>
      </c>
      <c r="L16" s="83">
        <v>-7613936</v>
      </c>
      <c r="M16" s="84">
        <v>-5526317</v>
      </c>
      <c r="N16" s="31">
        <f t="shared" si="4"/>
        <v>-758.8530426313014</v>
      </c>
      <c r="O16" s="30">
        <f t="shared" si="5"/>
        <v>-1518.9015215739523</v>
      </c>
      <c r="P16" s="5"/>
      <c r="Q16" s="32"/>
    </row>
    <row r="17" spans="1:17" ht="12.75">
      <c r="A17" s="2" t="s">
        <v>16</v>
      </c>
      <c r="B17" s="28" t="s">
        <v>26</v>
      </c>
      <c r="C17" s="62">
        <v>681378457</v>
      </c>
      <c r="D17" s="63">
        <v>697126087</v>
      </c>
      <c r="E17" s="64">
        <f t="shared" si="0"/>
        <v>15747630</v>
      </c>
      <c r="F17" s="62">
        <v>719349845</v>
      </c>
      <c r="G17" s="63">
        <v>718375632</v>
      </c>
      <c r="H17" s="64">
        <f t="shared" si="1"/>
        <v>-974213</v>
      </c>
      <c r="I17" s="64">
        <v>742351156</v>
      </c>
      <c r="J17" s="41">
        <f t="shared" si="2"/>
        <v>2.3111429247901802</v>
      </c>
      <c r="K17" s="30">
        <f t="shared" si="3"/>
        <v>-0.13542965314741953</v>
      </c>
      <c r="L17" s="87">
        <v>-7613936</v>
      </c>
      <c r="M17" s="84">
        <v>-5526317</v>
      </c>
      <c r="N17" s="31">
        <f t="shared" si="4"/>
        <v>-206.8264035841646</v>
      </c>
      <c r="O17" s="30">
        <f t="shared" si="5"/>
        <v>17.628612328970632</v>
      </c>
      <c r="P17" s="5"/>
      <c r="Q17" s="32"/>
    </row>
    <row r="18" spans="1:17" ht="16.5">
      <c r="A18" s="2" t="s">
        <v>16</v>
      </c>
      <c r="B18" s="33" t="s">
        <v>27</v>
      </c>
      <c r="C18" s="65">
        <v>2198889866</v>
      </c>
      <c r="D18" s="66">
        <v>2191275930</v>
      </c>
      <c r="E18" s="67">
        <f t="shared" si="0"/>
        <v>-7613936</v>
      </c>
      <c r="F18" s="65">
        <v>2338410667</v>
      </c>
      <c r="G18" s="66">
        <v>2332884350</v>
      </c>
      <c r="H18" s="67">
        <f t="shared" si="1"/>
        <v>-5526317</v>
      </c>
      <c r="I18" s="67">
        <v>2478165807</v>
      </c>
      <c r="J18" s="42">
        <f t="shared" si="2"/>
        <v>-0.346262726375219</v>
      </c>
      <c r="K18" s="35">
        <f t="shared" si="3"/>
        <v>-0.23632790758219713</v>
      </c>
      <c r="L18" s="88">
        <v>-7613936</v>
      </c>
      <c r="M18" s="86">
        <v>-5526317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-392040835</v>
      </c>
      <c r="D19" s="72">
        <v>-303428900</v>
      </c>
      <c r="E19" s="73">
        <f t="shared" si="0"/>
        <v>88611935</v>
      </c>
      <c r="F19" s="74">
        <v>-430398536</v>
      </c>
      <c r="G19" s="75">
        <v>-301062086</v>
      </c>
      <c r="H19" s="76">
        <f t="shared" si="1"/>
        <v>129336450</v>
      </c>
      <c r="I19" s="76">
        <v>-276752232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100459482</v>
      </c>
      <c r="M22" s="84">
        <v>101517393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7826087</v>
      </c>
      <c r="D23" s="63">
        <v>99513424</v>
      </c>
      <c r="E23" s="64">
        <f t="shared" si="0"/>
        <v>91687337</v>
      </c>
      <c r="F23" s="62">
        <v>14782608</v>
      </c>
      <c r="G23" s="63">
        <v>77826086</v>
      </c>
      <c r="H23" s="64">
        <f t="shared" si="1"/>
        <v>63043478</v>
      </c>
      <c r="I23" s="64">
        <v>27978261</v>
      </c>
      <c r="J23" s="29">
        <f t="shared" si="2"/>
        <v>1171.5604107135532</v>
      </c>
      <c r="K23" s="30">
        <f t="shared" si="3"/>
        <v>426.47060653979327</v>
      </c>
      <c r="L23" s="83">
        <v>100459482</v>
      </c>
      <c r="M23" s="84">
        <v>101517393</v>
      </c>
      <c r="N23" s="31">
        <f t="shared" si="4"/>
        <v>91.26797707358276</v>
      </c>
      <c r="O23" s="30">
        <f t="shared" si="5"/>
        <v>62.10115935502796</v>
      </c>
      <c r="P23" s="5"/>
      <c r="Q23" s="32"/>
    </row>
    <row r="24" spans="1:17" ht="12.75">
      <c r="A24" s="6" t="s">
        <v>16</v>
      </c>
      <c r="B24" s="28" t="s">
        <v>32</v>
      </c>
      <c r="C24" s="62">
        <v>104831549</v>
      </c>
      <c r="D24" s="63">
        <v>113603694</v>
      </c>
      <c r="E24" s="64">
        <f t="shared" si="0"/>
        <v>8772145</v>
      </c>
      <c r="F24" s="62">
        <v>98984086</v>
      </c>
      <c r="G24" s="63">
        <v>137458001</v>
      </c>
      <c r="H24" s="64">
        <f t="shared" si="1"/>
        <v>38473915</v>
      </c>
      <c r="I24" s="64">
        <v>142226305</v>
      </c>
      <c r="J24" s="29">
        <f t="shared" si="2"/>
        <v>8.367848308718589</v>
      </c>
      <c r="K24" s="30">
        <f t="shared" si="3"/>
        <v>38.86878846363243</v>
      </c>
      <c r="L24" s="83">
        <v>100459482</v>
      </c>
      <c r="M24" s="84">
        <v>101517393</v>
      </c>
      <c r="N24" s="31">
        <f t="shared" si="4"/>
        <v>8.732022926417239</v>
      </c>
      <c r="O24" s="30">
        <f t="shared" si="5"/>
        <v>37.89884064497204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100459482</v>
      </c>
      <c r="M25" s="84">
        <v>101517393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112657636</v>
      </c>
      <c r="D26" s="66">
        <v>213117118</v>
      </c>
      <c r="E26" s="67">
        <f t="shared" si="0"/>
        <v>100459482</v>
      </c>
      <c r="F26" s="65">
        <v>113766694</v>
      </c>
      <c r="G26" s="66">
        <v>215284087</v>
      </c>
      <c r="H26" s="67">
        <f t="shared" si="1"/>
        <v>101517393</v>
      </c>
      <c r="I26" s="67">
        <v>170204566</v>
      </c>
      <c r="J26" s="42">
        <f t="shared" si="2"/>
        <v>89.17236821834253</v>
      </c>
      <c r="K26" s="35">
        <f t="shared" si="3"/>
        <v>89.23296391121289</v>
      </c>
      <c r="L26" s="88">
        <v>100459482</v>
      </c>
      <c r="M26" s="86">
        <v>101517393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28260870</v>
      </c>
      <c r="D28" s="63">
        <v>28239129</v>
      </c>
      <c r="E28" s="64">
        <f t="shared" si="0"/>
        <v>-21741</v>
      </c>
      <c r="F28" s="62">
        <v>23478260</v>
      </c>
      <c r="G28" s="63">
        <v>8207129</v>
      </c>
      <c r="H28" s="64">
        <f t="shared" si="1"/>
        <v>-15271131</v>
      </c>
      <c r="I28" s="64">
        <v>13630435</v>
      </c>
      <c r="J28" s="29">
        <f t="shared" si="2"/>
        <v>-0.07692969112415861</v>
      </c>
      <c r="K28" s="30">
        <f t="shared" si="3"/>
        <v>-65.04370852013736</v>
      </c>
      <c r="L28" s="83">
        <v>100459482</v>
      </c>
      <c r="M28" s="84">
        <v>101517393</v>
      </c>
      <c r="N28" s="31">
        <f t="shared" si="4"/>
        <v>-0.0216415609230396</v>
      </c>
      <c r="O28" s="30">
        <f t="shared" si="5"/>
        <v>-15.042871520548207</v>
      </c>
      <c r="P28" s="5"/>
      <c r="Q28" s="32"/>
    </row>
    <row r="29" spans="1:17" ht="12.75">
      <c r="A29" s="6" t="s">
        <v>16</v>
      </c>
      <c r="B29" s="28" t="s">
        <v>36</v>
      </c>
      <c r="C29" s="62">
        <v>10434783</v>
      </c>
      <c r="D29" s="63">
        <v>8000000</v>
      </c>
      <c r="E29" s="64">
        <f t="shared" si="0"/>
        <v>-2434783</v>
      </c>
      <c r="F29" s="62">
        <v>13043478</v>
      </c>
      <c r="G29" s="63">
        <v>15432871</v>
      </c>
      <c r="H29" s="64">
        <f t="shared" si="1"/>
        <v>2389393</v>
      </c>
      <c r="I29" s="64">
        <v>14782609</v>
      </c>
      <c r="J29" s="29">
        <f t="shared" si="2"/>
        <v>-23.333336208333225</v>
      </c>
      <c r="K29" s="30">
        <f t="shared" si="3"/>
        <v>18.318680033040266</v>
      </c>
      <c r="L29" s="83">
        <v>100459482</v>
      </c>
      <c r="M29" s="84">
        <v>101517393</v>
      </c>
      <c r="N29" s="31">
        <f t="shared" si="4"/>
        <v>-2.4236467793055114</v>
      </c>
      <c r="O29" s="30">
        <f t="shared" si="5"/>
        <v>2.353678447987726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100459482</v>
      </c>
      <c r="M30" s="84">
        <v>101517393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13913043</v>
      </c>
      <c r="D31" s="63">
        <v>39130434</v>
      </c>
      <c r="E31" s="64">
        <f t="shared" si="0"/>
        <v>25217391</v>
      </c>
      <c r="F31" s="62">
        <v>0</v>
      </c>
      <c r="G31" s="63">
        <v>69730839</v>
      </c>
      <c r="H31" s="64">
        <f t="shared" si="1"/>
        <v>69730839</v>
      </c>
      <c r="I31" s="64">
        <v>20869566</v>
      </c>
      <c r="J31" s="29">
        <f t="shared" si="2"/>
        <v>181.2500040429689</v>
      </c>
      <c r="K31" s="30">
        <f t="shared" si="3"/>
        <v>0</v>
      </c>
      <c r="L31" s="83">
        <v>100459482</v>
      </c>
      <c r="M31" s="84">
        <v>101517393</v>
      </c>
      <c r="N31" s="31">
        <f t="shared" si="4"/>
        <v>25.10205159130723</v>
      </c>
      <c r="O31" s="30">
        <f t="shared" si="5"/>
        <v>68.6885635449681</v>
      </c>
      <c r="P31" s="5"/>
      <c r="Q31" s="32"/>
    </row>
    <row r="32" spans="1:17" ht="12.75">
      <c r="A32" s="6" t="s">
        <v>16</v>
      </c>
      <c r="B32" s="28" t="s">
        <v>39</v>
      </c>
      <c r="C32" s="62">
        <v>60048940</v>
      </c>
      <c r="D32" s="63">
        <v>137747555</v>
      </c>
      <c r="E32" s="64">
        <f t="shared" si="0"/>
        <v>77698615</v>
      </c>
      <c r="F32" s="62">
        <v>77244956</v>
      </c>
      <c r="G32" s="63">
        <v>121913248</v>
      </c>
      <c r="H32" s="64">
        <f t="shared" si="1"/>
        <v>44668292</v>
      </c>
      <c r="I32" s="64">
        <v>120921956</v>
      </c>
      <c r="J32" s="29">
        <f t="shared" si="2"/>
        <v>129.3921508023289</v>
      </c>
      <c r="K32" s="30">
        <f t="shared" si="3"/>
        <v>57.82680748759829</v>
      </c>
      <c r="L32" s="83">
        <v>100459482</v>
      </c>
      <c r="M32" s="84">
        <v>101517393</v>
      </c>
      <c r="N32" s="31">
        <f t="shared" si="4"/>
        <v>77.34323674892131</v>
      </c>
      <c r="O32" s="30">
        <f t="shared" si="5"/>
        <v>44.00062952759238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112657636</v>
      </c>
      <c r="D33" s="81">
        <v>213117118</v>
      </c>
      <c r="E33" s="82">
        <f t="shared" si="0"/>
        <v>100459482</v>
      </c>
      <c r="F33" s="80">
        <v>113766694</v>
      </c>
      <c r="G33" s="81">
        <v>215284087</v>
      </c>
      <c r="H33" s="82">
        <f t="shared" si="1"/>
        <v>101517393</v>
      </c>
      <c r="I33" s="82">
        <v>170204566</v>
      </c>
      <c r="J33" s="57">
        <f t="shared" si="2"/>
        <v>89.17236821834253</v>
      </c>
      <c r="K33" s="58">
        <f t="shared" si="3"/>
        <v>89.23296391121289</v>
      </c>
      <c r="L33" s="95">
        <v>100459482</v>
      </c>
      <c r="M33" s="96">
        <v>101517393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356401957</v>
      </c>
      <c r="D8" s="63">
        <v>403840831</v>
      </c>
      <c r="E8" s="64">
        <f>$D8-$C8</f>
        <v>47438874</v>
      </c>
      <c r="F8" s="62">
        <v>383132104</v>
      </c>
      <c r="G8" s="63">
        <v>440022694</v>
      </c>
      <c r="H8" s="64">
        <f>$G8-$F8</f>
        <v>56890590</v>
      </c>
      <c r="I8" s="64">
        <v>474334478</v>
      </c>
      <c r="J8" s="29">
        <f>IF(($C8=0),0,(($E8/$C8)*100))</f>
        <v>13.310497618844444</v>
      </c>
      <c r="K8" s="30">
        <f>IF(($F8=0),0,(($H8/$F8)*100))</f>
        <v>14.84881830732723</v>
      </c>
      <c r="L8" s="83">
        <v>4105885</v>
      </c>
      <c r="M8" s="84">
        <v>-16145416</v>
      </c>
      <c r="N8" s="31">
        <f>IF(($L8=0),0,(($E8/$L8)*100))</f>
        <v>1155.3873038334</v>
      </c>
      <c r="O8" s="30">
        <f>IF(($M8=0),0,(($H8/$M8)*100))</f>
        <v>-352.3637297422377</v>
      </c>
      <c r="P8" s="5"/>
      <c r="Q8" s="32"/>
    </row>
    <row r="9" spans="1:17" ht="12.75">
      <c r="A9" s="2" t="s">
        <v>16</v>
      </c>
      <c r="B9" s="28" t="s">
        <v>19</v>
      </c>
      <c r="C9" s="62">
        <v>1807493913</v>
      </c>
      <c r="D9" s="63">
        <v>1840504940</v>
      </c>
      <c r="E9" s="64">
        <f>$D9-$C9</f>
        <v>33011027</v>
      </c>
      <c r="F9" s="62">
        <v>1948834045</v>
      </c>
      <c r="G9" s="63">
        <v>1959578227</v>
      </c>
      <c r="H9" s="64">
        <f>$G9-$F9</f>
        <v>10744182</v>
      </c>
      <c r="I9" s="64">
        <v>2100561423</v>
      </c>
      <c r="J9" s="29">
        <f>IF(($C9=0),0,(($E9/$C9)*100))</f>
        <v>1.826342360689322</v>
      </c>
      <c r="K9" s="30">
        <f>IF(($F9=0),0,(($H9/$F9)*100))</f>
        <v>0.5513133366879374</v>
      </c>
      <c r="L9" s="83">
        <v>4105885</v>
      </c>
      <c r="M9" s="84">
        <v>-16145416</v>
      </c>
      <c r="N9" s="31">
        <f>IF(($L9=0),0,(($E9/$L9)*100))</f>
        <v>803.9929759357606</v>
      </c>
      <c r="O9" s="30">
        <f>IF(($M9=0),0,(($H9/$M9)*100))</f>
        <v>-66.54633116916901</v>
      </c>
      <c r="P9" s="5"/>
      <c r="Q9" s="32"/>
    </row>
    <row r="10" spans="1:17" ht="12.75">
      <c r="A10" s="2" t="s">
        <v>16</v>
      </c>
      <c r="B10" s="28" t="s">
        <v>20</v>
      </c>
      <c r="C10" s="62">
        <v>440796120</v>
      </c>
      <c r="D10" s="63">
        <v>364452104</v>
      </c>
      <c r="E10" s="64">
        <f aca="true" t="shared" si="0" ref="E10:E33">$D10-$C10</f>
        <v>-76344016</v>
      </c>
      <c r="F10" s="62">
        <v>463066280</v>
      </c>
      <c r="G10" s="63">
        <v>379286092</v>
      </c>
      <c r="H10" s="64">
        <f aca="true" t="shared" si="1" ref="H10:H33">$G10-$F10</f>
        <v>-83780188</v>
      </c>
      <c r="I10" s="64">
        <v>348783676</v>
      </c>
      <c r="J10" s="29">
        <f aca="true" t="shared" si="2" ref="J10:J33">IF(($C10=0),0,(($E10/$C10)*100))</f>
        <v>-17.31957531749599</v>
      </c>
      <c r="K10" s="30">
        <f aca="true" t="shared" si="3" ref="K10:K33">IF(($F10=0),0,(($H10/$F10)*100))</f>
        <v>-18.09248300264921</v>
      </c>
      <c r="L10" s="83">
        <v>4105885</v>
      </c>
      <c r="M10" s="84">
        <v>-16145416</v>
      </c>
      <c r="N10" s="31">
        <f aca="true" t="shared" si="4" ref="N10:N33">IF(($L10=0),0,(($E10/$L10)*100))</f>
        <v>-1859.3802797691606</v>
      </c>
      <c r="O10" s="30">
        <f aca="true" t="shared" si="5" ref="O10:O33">IF(($M10=0),0,(($H10/$M10)*100))</f>
        <v>518.9100609114066</v>
      </c>
      <c r="P10" s="5"/>
      <c r="Q10" s="32"/>
    </row>
    <row r="11" spans="1:17" ht="16.5">
      <c r="A11" s="6" t="s">
        <v>16</v>
      </c>
      <c r="B11" s="33" t="s">
        <v>21</v>
      </c>
      <c r="C11" s="65">
        <v>2604691990</v>
      </c>
      <c r="D11" s="66">
        <v>2608797875</v>
      </c>
      <c r="E11" s="67">
        <f t="shared" si="0"/>
        <v>4105885</v>
      </c>
      <c r="F11" s="65">
        <v>2795032429</v>
      </c>
      <c r="G11" s="66">
        <v>2778887013</v>
      </c>
      <c r="H11" s="67">
        <f t="shared" si="1"/>
        <v>-16145416</v>
      </c>
      <c r="I11" s="67">
        <v>2923679577</v>
      </c>
      <c r="J11" s="34">
        <f t="shared" si="2"/>
        <v>0.15763418537636767</v>
      </c>
      <c r="K11" s="35">
        <f t="shared" si="3"/>
        <v>-0.5776468220004327</v>
      </c>
      <c r="L11" s="85">
        <v>4105885</v>
      </c>
      <c r="M11" s="86">
        <v>-16145416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741125075</v>
      </c>
      <c r="D13" s="63">
        <v>743376564</v>
      </c>
      <c r="E13" s="64">
        <f t="shared" si="0"/>
        <v>2251489</v>
      </c>
      <c r="F13" s="62">
        <v>802998468</v>
      </c>
      <c r="G13" s="63">
        <v>783287154</v>
      </c>
      <c r="H13" s="64">
        <f t="shared" si="1"/>
        <v>-19711314</v>
      </c>
      <c r="I13" s="64">
        <v>824656257</v>
      </c>
      <c r="J13" s="29">
        <f t="shared" si="2"/>
        <v>0.30379339141912043</v>
      </c>
      <c r="K13" s="30">
        <f t="shared" si="3"/>
        <v>-2.454713774123913</v>
      </c>
      <c r="L13" s="83">
        <v>6850390</v>
      </c>
      <c r="M13" s="84">
        <v>64394869</v>
      </c>
      <c r="N13" s="31">
        <f t="shared" si="4"/>
        <v>32.86658131872784</v>
      </c>
      <c r="O13" s="30">
        <f t="shared" si="5"/>
        <v>-30.61006925877899</v>
      </c>
      <c r="P13" s="5"/>
      <c r="Q13" s="32"/>
    </row>
    <row r="14" spans="1:17" ht="12.75">
      <c r="A14" s="2" t="s">
        <v>16</v>
      </c>
      <c r="B14" s="28" t="s">
        <v>24</v>
      </c>
      <c r="C14" s="62">
        <v>169854810</v>
      </c>
      <c r="D14" s="63">
        <v>125513910</v>
      </c>
      <c r="E14" s="64">
        <f t="shared" si="0"/>
        <v>-44340900</v>
      </c>
      <c r="F14" s="62">
        <v>176942427</v>
      </c>
      <c r="G14" s="63">
        <v>130330890</v>
      </c>
      <c r="H14" s="64">
        <f t="shared" si="1"/>
        <v>-46611537</v>
      </c>
      <c r="I14" s="64">
        <v>135640851</v>
      </c>
      <c r="J14" s="29">
        <f t="shared" si="2"/>
        <v>-26.105177710304467</v>
      </c>
      <c r="K14" s="30">
        <f t="shared" si="3"/>
        <v>-26.342770239045045</v>
      </c>
      <c r="L14" s="83">
        <v>6850390</v>
      </c>
      <c r="M14" s="84">
        <v>64394869</v>
      </c>
      <c r="N14" s="31">
        <f t="shared" si="4"/>
        <v>-647.2755565741512</v>
      </c>
      <c r="O14" s="30">
        <f t="shared" si="5"/>
        <v>-72.38393015443513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6850390</v>
      </c>
      <c r="M15" s="84">
        <v>64394869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893567710</v>
      </c>
      <c r="D16" s="63">
        <v>972889852</v>
      </c>
      <c r="E16" s="64">
        <f t="shared" si="0"/>
        <v>79322142</v>
      </c>
      <c r="F16" s="62">
        <v>955223882</v>
      </c>
      <c r="G16" s="63">
        <v>1059477049</v>
      </c>
      <c r="H16" s="64">
        <f t="shared" si="1"/>
        <v>104253167</v>
      </c>
      <c r="I16" s="64">
        <v>1153770506</v>
      </c>
      <c r="J16" s="29">
        <f t="shared" si="2"/>
        <v>8.87701526278294</v>
      </c>
      <c r="K16" s="30">
        <f t="shared" si="3"/>
        <v>10.914003404282557</v>
      </c>
      <c r="L16" s="83">
        <v>6850390</v>
      </c>
      <c r="M16" s="84">
        <v>64394869</v>
      </c>
      <c r="N16" s="31">
        <f t="shared" si="4"/>
        <v>1157.9215489921012</v>
      </c>
      <c r="O16" s="30">
        <f t="shared" si="5"/>
        <v>161.8966986329299</v>
      </c>
      <c r="P16" s="5"/>
      <c r="Q16" s="32"/>
    </row>
    <row r="17" spans="1:17" ht="12.75">
      <c r="A17" s="2" t="s">
        <v>16</v>
      </c>
      <c r="B17" s="28" t="s">
        <v>26</v>
      </c>
      <c r="C17" s="62">
        <v>849170376</v>
      </c>
      <c r="D17" s="63">
        <v>818788035</v>
      </c>
      <c r="E17" s="64">
        <f t="shared" si="0"/>
        <v>-30382341</v>
      </c>
      <c r="F17" s="62">
        <v>852574480</v>
      </c>
      <c r="G17" s="63">
        <v>879039033</v>
      </c>
      <c r="H17" s="64">
        <f t="shared" si="1"/>
        <v>26464553</v>
      </c>
      <c r="I17" s="64">
        <v>837727176</v>
      </c>
      <c r="J17" s="41">
        <f t="shared" si="2"/>
        <v>-3.5778851757777286</v>
      </c>
      <c r="K17" s="30">
        <f t="shared" si="3"/>
        <v>3.1040752005619496</v>
      </c>
      <c r="L17" s="87">
        <v>6850390</v>
      </c>
      <c r="M17" s="84">
        <v>64394869</v>
      </c>
      <c r="N17" s="31">
        <f t="shared" si="4"/>
        <v>-443.5125737366778</v>
      </c>
      <c r="O17" s="30">
        <f t="shared" si="5"/>
        <v>41.097300780284215</v>
      </c>
      <c r="P17" s="5"/>
      <c r="Q17" s="32"/>
    </row>
    <row r="18" spans="1:17" ht="16.5">
      <c r="A18" s="2" t="s">
        <v>16</v>
      </c>
      <c r="B18" s="33" t="s">
        <v>27</v>
      </c>
      <c r="C18" s="65">
        <v>2653717971</v>
      </c>
      <c r="D18" s="66">
        <v>2660568361</v>
      </c>
      <c r="E18" s="67">
        <f t="shared" si="0"/>
        <v>6850390</v>
      </c>
      <c r="F18" s="65">
        <v>2787739257</v>
      </c>
      <c r="G18" s="66">
        <v>2852134126</v>
      </c>
      <c r="H18" s="67">
        <f t="shared" si="1"/>
        <v>64394869</v>
      </c>
      <c r="I18" s="67">
        <v>2951794790</v>
      </c>
      <c r="J18" s="42">
        <f t="shared" si="2"/>
        <v>0.2581431061952137</v>
      </c>
      <c r="K18" s="35">
        <f t="shared" si="3"/>
        <v>2.309931563301869</v>
      </c>
      <c r="L18" s="88">
        <v>6850390</v>
      </c>
      <c r="M18" s="86">
        <v>64394869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-49025981</v>
      </c>
      <c r="D19" s="72">
        <v>-51770486</v>
      </c>
      <c r="E19" s="73">
        <f t="shared" si="0"/>
        <v>-2744505</v>
      </c>
      <c r="F19" s="74">
        <v>7293172</v>
      </c>
      <c r="G19" s="75">
        <v>-73247113</v>
      </c>
      <c r="H19" s="76">
        <f t="shared" si="1"/>
        <v>-80540285</v>
      </c>
      <c r="I19" s="76">
        <v>-28115213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13123569</v>
      </c>
      <c r="M22" s="84">
        <v>-21680046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50000000</v>
      </c>
      <c r="D23" s="63">
        <v>31720000</v>
      </c>
      <c r="E23" s="64">
        <f t="shared" si="0"/>
        <v>-18280000</v>
      </c>
      <c r="F23" s="62">
        <v>50000000</v>
      </c>
      <c r="G23" s="63">
        <v>34915000</v>
      </c>
      <c r="H23" s="64">
        <f t="shared" si="1"/>
        <v>-15085000</v>
      </c>
      <c r="I23" s="64">
        <v>41675000</v>
      </c>
      <c r="J23" s="29">
        <f t="shared" si="2"/>
        <v>-36.559999999999995</v>
      </c>
      <c r="K23" s="30">
        <f t="shared" si="3"/>
        <v>-30.17</v>
      </c>
      <c r="L23" s="83">
        <v>13123569</v>
      </c>
      <c r="M23" s="84">
        <v>-21680046</v>
      </c>
      <c r="N23" s="31">
        <f t="shared" si="4"/>
        <v>-139.29137721606065</v>
      </c>
      <c r="O23" s="30">
        <f t="shared" si="5"/>
        <v>69.58011066950688</v>
      </c>
      <c r="P23" s="5"/>
      <c r="Q23" s="32"/>
    </row>
    <row r="24" spans="1:17" ht="12.75">
      <c r="A24" s="6" t="s">
        <v>16</v>
      </c>
      <c r="B24" s="28" t="s">
        <v>32</v>
      </c>
      <c r="C24" s="62">
        <v>64979000</v>
      </c>
      <c r="D24" s="63">
        <v>96382569</v>
      </c>
      <c r="E24" s="64">
        <f t="shared" si="0"/>
        <v>31403569</v>
      </c>
      <c r="F24" s="62">
        <v>62702000</v>
      </c>
      <c r="G24" s="63">
        <v>56106954</v>
      </c>
      <c r="H24" s="64">
        <f t="shared" si="1"/>
        <v>-6595046</v>
      </c>
      <c r="I24" s="64">
        <v>53458043</v>
      </c>
      <c r="J24" s="29">
        <f t="shared" si="2"/>
        <v>48.32879699595254</v>
      </c>
      <c r="K24" s="30">
        <f t="shared" si="3"/>
        <v>-10.518079168128608</v>
      </c>
      <c r="L24" s="83">
        <v>13123569</v>
      </c>
      <c r="M24" s="84">
        <v>-21680046</v>
      </c>
      <c r="N24" s="31">
        <f t="shared" si="4"/>
        <v>239.29137721606065</v>
      </c>
      <c r="O24" s="30">
        <f t="shared" si="5"/>
        <v>30.419889330493117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13123569</v>
      </c>
      <c r="M25" s="84">
        <v>-21680046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114979000</v>
      </c>
      <c r="D26" s="66">
        <v>128102569</v>
      </c>
      <c r="E26" s="67">
        <f t="shared" si="0"/>
        <v>13123569</v>
      </c>
      <c r="F26" s="65">
        <v>112702000</v>
      </c>
      <c r="G26" s="66">
        <v>91021954</v>
      </c>
      <c r="H26" s="67">
        <f t="shared" si="1"/>
        <v>-21680046</v>
      </c>
      <c r="I26" s="67">
        <v>95133043</v>
      </c>
      <c r="J26" s="42">
        <f t="shared" si="2"/>
        <v>11.413883404795659</v>
      </c>
      <c r="K26" s="35">
        <f t="shared" si="3"/>
        <v>-19.236611595180207</v>
      </c>
      <c r="L26" s="88">
        <v>13123569</v>
      </c>
      <c r="M26" s="86">
        <v>-21680046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39709354</v>
      </c>
      <c r="D28" s="63">
        <v>10095000</v>
      </c>
      <c r="E28" s="64">
        <f t="shared" si="0"/>
        <v>-29614354</v>
      </c>
      <c r="F28" s="62">
        <v>15500000</v>
      </c>
      <c r="G28" s="63">
        <v>19628406</v>
      </c>
      <c r="H28" s="64">
        <f t="shared" si="1"/>
        <v>4128406</v>
      </c>
      <c r="I28" s="64">
        <v>11983768</v>
      </c>
      <c r="J28" s="29">
        <f t="shared" si="2"/>
        <v>-74.5777783239687</v>
      </c>
      <c r="K28" s="30">
        <f t="shared" si="3"/>
        <v>26.63487741935484</v>
      </c>
      <c r="L28" s="83">
        <v>13123569</v>
      </c>
      <c r="M28" s="84">
        <v>-21680046</v>
      </c>
      <c r="N28" s="31">
        <f t="shared" si="4"/>
        <v>-225.6577764783345</v>
      </c>
      <c r="O28" s="30">
        <f t="shared" si="5"/>
        <v>-19.042422695966604</v>
      </c>
      <c r="P28" s="5"/>
      <c r="Q28" s="32"/>
    </row>
    <row r="29" spans="1:17" ht="12.75">
      <c r="A29" s="6" t="s">
        <v>16</v>
      </c>
      <c r="B29" s="28" t="s">
        <v>36</v>
      </c>
      <c r="C29" s="62">
        <v>39583814</v>
      </c>
      <c r="D29" s="63">
        <v>21462577</v>
      </c>
      <c r="E29" s="64">
        <f t="shared" si="0"/>
        <v>-18121237</v>
      </c>
      <c r="F29" s="62">
        <v>33000000</v>
      </c>
      <c r="G29" s="63">
        <v>24021739</v>
      </c>
      <c r="H29" s="64">
        <f t="shared" si="1"/>
        <v>-8978261</v>
      </c>
      <c r="I29" s="64">
        <v>24021739</v>
      </c>
      <c r="J29" s="29">
        <f t="shared" si="2"/>
        <v>-45.77941125127559</v>
      </c>
      <c r="K29" s="30">
        <f t="shared" si="3"/>
        <v>-27.206851515151513</v>
      </c>
      <c r="L29" s="83">
        <v>13123569</v>
      </c>
      <c r="M29" s="84">
        <v>-21680046</v>
      </c>
      <c r="N29" s="31">
        <f t="shared" si="4"/>
        <v>-138.0816224610851</v>
      </c>
      <c r="O29" s="30">
        <f t="shared" si="5"/>
        <v>41.41255512096238</v>
      </c>
      <c r="P29" s="5"/>
      <c r="Q29" s="32"/>
    </row>
    <row r="30" spans="1:17" ht="12.75">
      <c r="A30" s="6" t="s">
        <v>16</v>
      </c>
      <c r="B30" s="28" t="s">
        <v>37</v>
      </c>
      <c r="C30" s="62">
        <v>1000000</v>
      </c>
      <c r="D30" s="63">
        <v>0</v>
      </c>
      <c r="E30" s="64">
        <f t="shared" si="0"/>
        <v>-1000000</v>
      </c>
      <c r="F30" s="62">
        <v>1000000</v>
      </c>
      <c r="G30" s="63">
        <v>0</v>
      </c>
      <c r="H30" s="64">
        <f t="shared" si="1"/>
        <v>-1000000</v>
      </c>
      <c r="I30" s="64">
        <v>0</v>
      </c>
      <c r="J30" s="29">
        <f t="shared" si="2"/>
        <v>-100</v>
      </c>
      <c r="K30" s="30">
        <f t="shared" si="3"/>
        <v>-100</v>
      </c>
      <c r="L30" s="83">
        <v>13123569</v>
      </c>
      <c r="M30" s="84">
        <v>-21680046</v>
      </c>
      <c r="N30" s="31">
        <f t="shared" si="4"/>
        <v>-7.619878403504413</v>
      </c>
      <c r="O30" s="30">
        <f t="shared" si="5"/>
        <v>4.612536338714411</v>
      </c>
      <c r="P30" s="5"/>
      <c r="Q30" s="32"/>
    </row>
    <row r="31" spans="1:17" ht="12.75">
      <c r="A31" s="6" t="s">
        <v>16</v>
      </c>
      <c r="B31" s="28" t="s">
        <v>38</v>
      </c>
      <c r="C31" s="62">
        <v>3100000</v>
      </c>
      <c r="D31" s="63">
        <v>27785752</v>
      </c>
      <c r="E31" s="64">
        <f t="shared" si="0"/>
        <v>24685752</v>
      </c>
      <c r="F31" s="62">
        <v>16552169</v>
      </c>
      <c r="G31" s="63">
        <v>9528406</v>
      </c>
      <c r="H31" s="64">
        <f t="shared" si="1"/>
        <v>-7023763</v>
      </c>
      <c r="I31" s="64">
        <v>14483768</v>
      </c>
      <c r="J31" s="29">
        <f t="shared" si="2"/>
        <v>796.3145806451613</v>
      </c>
      <c r="K31" s="30">
        <f t="shared" si="3"/>
        <v>-42.43409428697834</v>
      </c>
      <c r="L31" s="83">
        <v>13123569</v>
      </c>
      <c r="M31" s="84">
        <v>-21680046</v>
      </c>
      <c r="N31" s="31">
        <f t="shared" si="4"/>
        <v>188.10242853906587</v>
      </c>
      <c r="O31" s="30">
        <f t="shared" si="5"/>
        <v>32.39736207201774</v>
      </c>
      <c r="P31" s="5"/>
      <c r="Q31" s="32"/>
    </row>
    <row r="32" spans="1:17" ht="12.75">
      <c r="A32" s="6" t="s">
        <v>16</v>
      </c>
      <c r="B32" s="28" t="s">
        <v>39</v>
      </c>
      <c r="C32" s="62">
        <v>31585832</v>
      </c>
      <c r="D32" s="63">
        <v>68759240</v>
      </c>
      <c r="E32" s="64">
        <f t="shared" si="0"/>
        <v>37173408</v>
      </c>
      <c r="F32" s="62">
        <v>46649831</v>
      </c>
      <c r="G32" s="63">
        <v>37843403</v>
      </c>
      <c r="H32" s="64">
        <f t="shared" si="1"/>
        <v>-8806428</v>
      </c>
      <c r="I32" s="64">
        <v>44643768</v>
      </c>
      <c r="J32" s="29">
        <f t="shared" si="2"/>
        <v>117.69013398159022</v>
      </c>
      <c r="K32" s="30">
        <f t="shared" si="3"/>
        <v>-18.87772755275362</v>
      </c>
      <c r="L32" s="83">
        <v>13123569</v>
      </c>
      <c r="M32" s="84">
        <v>-21680046</v>
      </c>
      <c r="N32" s="31">
        <f t="shared" si="4"/>
        <v>283.2568488038582</v>
      </c>
      <c r="O32" s="30">
        <f t="shared" si="5"/>
        <v>40.61996916427207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114979000</v>
      </c>
      <c r="D33" s="81">
        <v>128102569</v>
      </c>
      <c r="E33" s="82">
        <f t="shared" si="0"/>
        <v>13123569</v>
      </c>
      <c r="F33" s="80">
        <v>112702000</v>
      </c>
      <c r="G33" s="81">
        <v>91021954</v>
      </c>
      <c r="H33" s="82">
        <f t="shared" si="1"/>
        <v>-21680046</v>
      </c>
      <c r="I33" s="82">
        <v>95133043</v>
      </c>
      <c r="J33" s="57">
        <f t="shared" si="2"/>
        <v>11.413883404795659</v>
      </c>
      <c r="K33" s="58">
        <f t="shared" si="3"/>
        <v>-19.236611595180207</v>
      </c>
      <c r="L33" s="95">
        <v>13123569</v>
      </c>
      <c r="M33" s="96">
        <v>-21680046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417735100</v>
      </c>
      <c r="D8" s="63">
        <v>423632548</v>
      </c>
      <c r="E8" s="64">
        <f>$D8-$C8</f>
        <v>5897448</v>
      </c>
      <c r="F8" s="62">
        <v>444888500</v>
      </c>
      <c r="G8" s="63">
        <v>449050499</v>
      </c>
      <c r="H8" s="64">
        <f>$G8-$F8</f>
        <v>4161999</v>
      </c>
      <c r="I8" s="64">
        <v>475993530</v>
      </c>
      <c r="J8" s="29">
        <f>IF(($C8=0),0,(($E8/$C8)*100))</f>
        <v>1.411767409537767</v>
      </c>
      <c r="K8" s="30">
        <f>IF(($F8=0),0,(($H8/$F8)*100))</f>
        <v>0.9355150784971965</v>
      </c>
      <c r="L8" s="83">
        <v>-5017632</v>
      </c>
      <c r="M8" s="84">
        <v>-50975280</v>
      </c>
      <c r="N8" s="31">
        <f>IF(($L8=0),0,(($E8/$L8)*100))</f>
        <v>-117.53448638720417</v>
      </c>
      <c r="O8" s="30">
        <f>IF(($M8=0),0,(($H8/$M8)*100))</f>
        <v>-8.164739850374534</v>
      </c>
      <c r="P8" s="5"/>
      <c r="Q8" s="32"/>
    </row>
    <row r="9" spans="1:17" ht="12.75">
      <c r="A9" s="2" t="s">
        <v>16</v>
      </c>
      <c r="B9" s="28" t="s">
        <v>19</v>
      </c>
      <c r="C9" s="62">
        <v>1159693100</v>
      </c>
      <c r="D9" s="63">
        <v>1156096672</v>
      </c>
      <c r="E9" s="64">
        <f>$D9-$C9</f>
        <v>-3596428</v>
      </c>
      <c r="F9" s="62">
        <v>1254248400</v>
      </c>
      <c r="G9" s="63">
        <v>1237779405</v>
      </c>
      <c r="H9" s="64">
        <f>$G9-$F9</f>
        <v>-16468995</v>
      </c>
      <c r="I9" s="64">
        <v>1317077744</v>
      </c>
      <c r="J9" s="29">
        <f>IF(($C9=0),0,(($E9/$C9)*100))</f>
        <v>-0.31011894440003135</v>
      </c>
      <c r="K9" s="30">
        <f>IF(($F9=0),0,(($H9/$F9)*100))</f>
        <v>-1.3130568872960093</v>
      </c>
      <c r="L9" s="83">
        <v>-5017632</v>
      </c>
      <c r="M9" s="84">
        <v>-50975280</v>
      </c>
      <c r="N9" s="31">
        <f>IF(($L9=0),0,(($E9/$L9)*100))</f>
        <v>71.67580245023947</v>
      </c>
      <c r="O9" s="30">
        <f>IF(($M9=0),0,(($H9/$M9)*100))</f>
        <v>32.30780684284618</v>
      </c>
      <c r="P9" s="5"/>
      <c r="Q9" s="32"/>
    </row>
    <row r="10" spans="1:17" ht="12.75">
      <c r="A10" s="2" t="s">
        <v>16</v>
      </c>
      <c r="B10" s="28" t="s">
        <v>20</v>
      </c>
      <c r="C10" s="62">
        <v>447640300</v>
      </c>
      <c r="D10" s="63">
        <v>440321648</v>
      </c>
      <c r="E10" s="64">
        <f aca="true" t="shared" si="0" ref="E10:E33">$D10-$C10</f>
        <v>-7318652</v>
      </c>
      <c r="F10" s="62">
        <v>473371800</v>
      </c>
      <c r="G10" s="63">
        <v>434703516</v>
      </c>
      <c r="H10" s="64">
        <f aca="true" t="shared" si="1" ref="H10:H33">$G10-$F10</f>
        <v>-38668284</v>
      </c>
      <c r="I10" s="64">
        <v>451017919</v>
      </c>
      <c r="J10" s="29">
        <f aca="true" t="shared" si="2" ref="J10:J33">IF(($C10=0),0,(($E10/$C10)*100))</f>
        <v>-1.6349403751181473</v>
      </c>
      <c r="K10" s="30">
        <f aca="true" t="shared" si="3" ref="K10:K33">IF(($F10=0),0,(($H10/$F10)*100))</f>
        <v>-8.168691924614013</v>
      </c>
      <c r="L10" s="83">
        <v>-5017632</v>
      </c>
      <c r="M10" s="84">
        <v>-50975280</v>
      </c>
      <c r="N10" s="31">
        <f aca="true" t="shared" si="4" ref="N10:N33">IF(($L10=0),0,(($E10/$L10)*100))</f>
        <v>145.8586839369647</v>
      </c>
      <c r="O10" s="30">
        <f aca="true" t="shared" si="5" ref="O10:O33">IF(($M10=0),0,(($H10/$M10)*100))</f>
        <v>75.85693300752835</v>
      </c>
      <c r="P10" s="5"/>
      <c r="Q10" s="32"/>
    </row>
    <row r="11" spans="1:17" ht="16.5">
      <c r="A11" s="6" t="s">
        <v>16</v>
      </c>
      <c r="B11" s="33" t="s">
        <v>21</v>
      </c>
      <c r="C11" s="65">
        <v>2025068500</v>
      </c>
      <c r="D11" s="66">
        <v>2020050868</v>
      </c>
      <c r="E11" s="67">
        <f t="shared" si="0"/>
        <v>-5017632</v>
      </c>
      <c r="F11" s="65">
        <v>2172508700</v>
      </c>
      <c r="G11" s="66">
        <v>2121533420</v>
      </c>
      <c r="H11" s="67">
        <f t="shared" si="1"/>
        <v>-50975280</v>
      </c>
      <c r="I11" s="67">
        <v>2244089193</v>
      </c>
      <c r="J11" s="34">
        <f t="shared" si="2"/>
        <v>-0.24777591474066185</v>
      </c>
      <c r="K11" s="35">
        <f t="shared" si="3"/>
        <v>-2.3463786359060377</v>
      </c>
      <c r="L11" s="85">
        <v>-5017632</v>
      </c>
      <c r="M11" s="86">
        <v>-50975280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623492810</v>
      </c>
      <c r="D13" s="63">
        <v>607458297</v>
      </c>
      <c r="E13" s="64">
        <f t="shared" si="0"/>
        <v>-16034513</v>
      </c>
      <c r="F13" s="62">
        <v>676723475</v>
      </c>
      <c r="G13" s="63">
        <v>621596977</v>
      </c>
      <c r="H13" s="64">
        <f t="shared" si="1"/>
        <v>-55126498</v>
      </c>
      <c r="I13" s="64">
        <v>643102408</v>
      </c>
      <c r="J13" s="29">
        <f t="shared" si="2"/>
        <v>-2.5717238022359874</v>
      </c>
      <c r="K13" s="30">
        <f t="shared" si="3"/>
        <v>-8.146089213175294</v>
      </c>
      <c r="L13" s="83">
        <v>15056882</v>
      </c>
      <c r="M13" s="84">
        <v>-58613805</v>
      </c>
      <c r="N13" s="31">
        <f t="shared" si="4"/>
        <v>-106.49291798926232</v>
      </c>
      <c r="O13" s="30">
        <f t="shared" si="5"/>
        <v>94.05036577987046</v>
      </c>
      <c r="P13" s="5"/>
      <c r="Q13" s="32"/>
    </row>
    <row r="14" spans="1:17" ht="12.75">
      <c r="A14" s="2" t="s">
        <v>16</v>
      </c>
      <c r="B14" s="28" t="s">
        <v>24</v>
      </c>
      <c r="C14" s="62">
        <v>76008214</v>
      </c>
      <c r="D14" s="63">
        <v>103900000</v>
      </c>
      <c r="E14" s="64">
        <f t="shared" si="0"/>
        <v>27891786</v>
      </c>
      <c r="F14" s="62">
        <v>78072053</v>
      </c>
      <c r="G14" s="63">
        <v>110134000</v>
      </c>
      <c r="H14" s="64">
        <f t="shared" si="1"/>
        <v>32061947</v>
      </c>
      <c r="I14" s="64">
        <v>116742040</v>
      </c>
      <c r="J14" s="29">
        <f t="shared" si="2"/>
        <v>36.69575238276221</v>
      </c>
      <c r="K14" s="30">
        <f t="shared" si="3"/>
        <v>41.0671242371454</v>
      </c>
      <c r="L14" s="83">
        <v>15056882</v>
      </c>
      <c r="M14" s="84">
        <v>-58613805</v>
      </c>
      <c r="N14" s="31">
        <f t="shared" si="4"/>
        <v>185.24277469930362</v>
      </c>
      <c r="O14" s="30">
        <f t="shared" si="5"/>
        <v>-54.70033382067586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15056882</v>
      </c>
      <c r="M15" s="84">
        <v>-58613805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487121545</v>
      </c>
      <c r="D16" s="63">
        <v>507699460</v>
      </c>
      <c r="E16" s="64">
        <f t="shared" si="0"/>
        <v>20577915</v>
      </c>
      <c r="F16" s="62">
        <v>521220053</v>
      </c>
      <c r="G16" s="63">
        <v>553392412</v>
      </c>
      <c r="H16" s="64">
        <f t="shared" si="1"/>
        <v>32172359</v>
      </c>
      <c r="I16" s="64">
        <v>603197729</v>
      </c>
      <c r="J16" s="29">
        <f t="shared" si="2"/>
        <v>4.224390239195846</v>
      </c>
      <c r="K16" s="30">
        <f t="shared" si="3"/>
        <v>6.172509828588655</v>
      </c>
      <c r="L16" s="83">
        <v>15056882</v>
      </c>
      <c r="M16" s="84">
        <v>-58613805</v>
      </c>
      <c r="N16" s="31">
        <f t="shared" si="4"/>
        <v>136.66783733843434</v>
      </c>
      <c r="O16" s="30">
        <f t="shared" si="5"/>
        <v>-54.88870582621278</v>
      </c>
      <c r="P16" s="5"/>
      <c r="Q16" s="32"/>
    </row>
    <row r="17" spans="1:17" ht="12.75">
      <c r="A17" s="2" t="s">
        <v>16</v>
      </c>
      <c r="B17" s="28" t="s">
        <v>26</v>
      </c>
      <c r="C17" s="62">
        <v>815810973</v>
      </c>
      <c r="D17" s="63">
        <v>798432667</v>
      </c>
      <c r="E17" s="64">
        <f t="shared" si="0"/>
        <v>-17378306</v>
      </c>
      <c r="F17" s="62">
        <v>865664764</v>
      </c>
      <c r="G17" s="63">
        <v>797943151</v>
      </c>
      <c r="H17" s="64">
        <f t="shared" si="1"/>
        <v>-67721613</v>
      </c>
      <c r="I17" s="64">
        <v>822947582</v>
      </c>
      <c r="J17" s="41">
        <f t="shared" si="2"/>
        <v>-2.130187822320453</v>
      </c>
      <c r="K17" s="30">
        <f t="shared" si="3"/>
        <v>-7.82307607012638</v>
      </c>
      <c r="L17" s="87">
        <v>15056882</v>
      </c>
      <c r="M17" s="84">
        <v>-58613805</v>
      </c>
      <c r="N17" s="31">
        <f t="shared" si="4"/>
        <v>-115.41769404847564</v>
      </c>
      <c r="O17" s="30">
        <f t="shared" si="5"/>
        <v>115.53867386701819</v>
      </c>
      <c r="P17" s="5"/>
      <c r="Q17" s="32"/>
    </row>
    <row r="18" spans="1:17" ht="16.5">
      <c r="A18" s="2" t="s">
        <v>16</v>
      </c>
      <c r="B18" s="33" t="s">
        <v>27</v>
      </c>
      <c r="C18" s="65">
        <v>2002433542</v>
      </c>
      <c r="D18" s="66">
        <v>2017490424</v>
      </c>
      <c r="E18" s="67">
        <f t="shared" si="0"/>
        <v>15056882</v>
      </c>
      <c r="F18" s="65">
        <v>2141680345</v>
      </c>
      <c r="G18" s="66">
        <v>2083066540</v>
      </c>
      <c r="H18" s="67">
        <f t="shared" si="1"/>
        <v>-58613805</v>
      </c>
      <c r="I18" s="67">
        <v>2185989759</v>
      </c>
      <c r="J18" s="42">
        <f t="shared" si="2"/>
        <v>0.7519291743865525</v>
      </c>
      <c r="K18" s="35">
        <f t="shared" si="3"/>
        <v>-2.736813882465733</v>
      </c>
      <c r="L18" s="88">
        <v>15056882</v>
      </c>
      <c r="M18" s="86">
        <v>-58613805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22634958</v>
      </c>
      <c r="D19" s="72">
        <v>2560444</v>
      </c>
      <c r="E19" s="73">
        <f t="shared" si="0"/>
        <v>-20074514</v>
      </c>
      <c r="F19" s="74">
        <v>30828355</v>
      </c>
      <c r="G19" s="75">
        <v>38466880</v>
      </c>
      <c r="H19" s="76">
        <f t="shared" si="1"/>
        <v>7638525</v>
      </c>
      <c r="I19" s="76">
        <v>58099434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103800000</v>
      </c>
      <c r="D22" s="63">
        <v>144000000</v>
      </c>
      <c r="E22" s="64">
        <f t="shared" si="0"/>
        <v>40200000</v>
      </c>
      <c r="F22" s="62">
        <v>169000000</v>
      </c>
      <c r="G22" s="63">
        <v>140000000</v>
      </c>
      <c r="H22" s="64">
        <f t="shared" si="1"/>
        <v>-29000000</v>
      </c>
      <c r="I22" s="64">
        <v>160000000</v>
      </c>
      <c r="J22" s="29">
        <f t="shared" si="2"/>
        <v>38.72832369942196</v>
      </c>
      <c r="K22" s="30">
        <f t="shared" si="3"/>
        <v>-17.159763313609467</v>
      </c>
      <c r="L22" s="83">
        <v>-30213709</v>
      </c>
      <c r="M22" s="84">
        <v>-73659124</v>
      </c>
      <c r="N22" s="31">
        <f t="shared" si="4"/>
        <v>-133.0521850197207</v>
      </c>
      <c r="O22" s="30">
        <f t="shared" si="5"/>
        <v>39.370546953558666</v>
      </c>
      <c r="P22" s="5"/>
      <c r="Q22" s="32"/>
    </row>
    <row r="23" spans="1:17" ht="12.75">
      <c r="A23" s="6" t="s">
        <v>16</v>
      </c>
      <c r="B23" s="28" t="s">
        <v>31</v>
      </c>
      <c r="C23" s="62">
        <v>230194824</v>
      </c>
      <c r="D23" s="63">
        <v>156500195</v>
      </c>
      <c r="E23" s="64">
        <f t="shared" si="0"/>
        <v>-73694629</v>
      </c>
      <c r="F23" s="62">
        <v>186717392</v>
      </c>
      <c r="G23" s="63">
        <v>147572908</v>
      </c>
      <c r="H23" s="64">
        <f t="shared" si="1"/>
        <v>-39144484</v>
      </c>
      <c r="I23" s="64">
        <v>155649763</v>
      </c>
      <c r="J23" s="29">
        <f t="shared" si="2"/>
        <v>-32.01402521544099</v>
      </c>
      <c r="K23" s="30">
        <f t="shared" si="3"/>
        <v>-20.96456231565188</v>
      </c>
      <c r="L23" s="83">
        <v>-30213709</v>
      </c>
      <c r="M23" s="84">
        <v>-73659124</v>
      </c>
      <c r="N23" s="31">
        <f t="shared" si="4"/>
        <v>243.91122917083763</v>
      </c>
      <c r="O23" s="30">
        <f t="shared" si="5"/>
        <v>53.142749837752625</v>
      </c>
      <c r="P23" s="5"/>
      <c r="Q23" s="32"/>
    </row>
    <row r="24" spans="1:17" ht="12.75">
      <c r="A24" s="6" t="s">
        <v>16</v>
      </c>
      <c r="B24" s="28" t="s">
        <v>32</v>
      </c>
      <c r="C24" s="62">
        <v>102272800</v>
      </c>
      <c r="D24" s="63">
        <v>105553720</v>
      </c>
      <c r="E24" s="64">
        <f t="shared" si="0"/>
        <v>3280920</v>
      </c>
      <c r="F24" s="62">
        <v>102402000</v>
      </c>
      <c r="G24" s="63">
        <v>96887360</v>
      </c>
      <c r="H24" s="64">
        <f t="shared" si="1"/>
        <v>-5514640</v>
      </c>
      <c r="I24" s="64">
        <v>65844880</v>
      </c>
      <c r="J24" s="29">
        <f t="shared" si="2"/>
        <v>3.208008385416259</v>
      </c>
      <c r="K24" s="30">
        <f t="shared" si="3"/>
        <v>-5.385285443643679</v>
      </c>
      <c r="L24" s="83">
        <v>-30213709</v>
      </c>
      <c r="M24" s="84">
        <v>-73659124</v>
      </c>
      <c r="N24" s="31">
        <f t="shared" si="4"/>
        <v>-10.859044151116965</v>
      </c>
      <c r="O24" s="30">
        <f t="shared" si="5"/>
        <v>7.486703208688716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-30213709</v>
      </c>
      <c r="M25" s="84">
        <v>-73659124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436267624</v>
      </c>
      <c r="D26" s="66">
        <v>406053915</v>
      </c>
      <c r="E26" s="67">
        <f t="shared" si="0"/>
        <v>-30213709</v>
      </c>
      <c r="F26" s="65">
        <v>458119392</v>
      </c>
      <c r="G26" s="66">
        <v>384460268</v>
      </c>
      <c r="H26" s="67">
        <f t="shared" si="1"/>
        <v>-73659124</v>
      </c>
      <c r="I26" s="67">
        <v>381494643</v>
      </c>
      <c r="J26" s="42">
        <f t="shared" si="2"/>
        <v>-6.925498785121858</v>
      </c>
      <c r="K26" s="35">
        <f t="shared" si="3"/>
        <v>-16.078586780277572</v>
      </c>
      <c r="L26" s="88">
        <v>-30213709</v>
      </c>
      <c r="M26" s="86">
        <v>-73659124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95347502</v>
      </c>
      <c r="D28" s="63">
        <v>81750000</v>
      </c>
      <c r="E28" s="64">
        <f t="shared" si="0"/>
        <v>-13597502</v>
      </c>
      <c r="F28" s="62">
        <v>125918000</v>
      </c>
      <c r="G28" s="63">
        <v>74500000</v>
      </c>
      <c r="H28" s="64">
        <f t="shared" si="1"/>
        <v>-51418000</v>
      </c>
      <c r="I28" s="64">
        <v>99668000</v>
      </c>
      <c r="J28" s="29">
        <f t="shared" si="2"/>
        <v>-14.260994483106648</v>
      </c>
      <c r="K28" s="30">
        <f t="shared" si="3"/>
        <v>-40.834511348655475</v>
      </c>
      <c r="L28" s="83">
        <v>-30213709</v>
      </c>
      <c r="M28" s="84">
        <v>-73659124</v>
      </c>
      <c r="N28" s="31">
        <f t="shared" si="4"/>
        <v>45.00441173905527</v>
      </c>
      <c r="O28" s="30">
        <f t="shared" si="5"/>
        <v>69.80533735372688</v>
      </c>
      <c r="P28" s="5"/>
      <c r="Q28" s="32"/>
    </row>
    <row r="29" spans="1:17" ht="12.75">
      <c r="A29" s="6" t="s">
        <v>16</v>
      </c>
      <c r="B29" s="28" t="s">
        <v>36</v>
      </c>
      <c r="C29" s="62">
        <v>64650562</v>
      </c>
      <c r="D29" s="63">
        <v>73113553</v>
      </c>
      <c r="E29" s="64">
        <f t="shared" si="0"/>
        <v>8462991</v>
      </c>
      <c r="F29" s="62">
        <v>112323736</v>
      </c>
      <c r="G29" s="63">
        <v>57802612</v>
      </c>
      <c r="H29" s="64">
        <f t="shared" si="1"/>
        <v>-54521124</v>
      </c>
      <c r="I29" s="64">
        <v>85010643</v>
      </c>
      <c r="J29" s="29">
        <f t="shared" si="2"/>
        <v>13.090359523866166</v>
      </c>
      <c r="K29" s="30">
        <f t="shared" si="3"/>
        <v>-48.539272233608756</v>
      </c>
      <c r="L29" s="83">
        <v>-30213709</v>
      </c>
      <c r="M29" s="84">
        <v>-73659124</v>
      </c>
      <c r="N29" s="31">
        <f t="shared" si="4"/>
        <v>-28.010433939110225</v>
      </c>
      <c r="O29" s="30">
        <f t="shared" si="5"/>
        <v>74.018154220786</v>
      </c>
      <c r="P29" s="5"/>
      <c r="Q29" s="32"/>
    </row>
    <row r="30" spans="1:17" ht="12.75">
      <c r="A30" s="6" t="s">
        <v>16</v>
      </c>
      <c r="B30" s="28" t="s">
        <v>37</v>
      </c>
      <c r="C30" s="62">
        <v>1000000</v>
      </c>
      <c r="D30" s="63">
        <v>9700000</v>
      </c>
      <c r="E30" s="64">
        <f t="shared" si="0"/>
        <v>8700000</v>
      </c>
      <c r="F30" s="62">
        <v>0</v>
      </c>
      <c r="G30" s="63">
        <v>19380000</v>
      </c>
      <c r="H30" s="64">
        <f t="shared" si="1"/>
        <v>19380000</v>
      </c>
      <c r="I30" s="64">
        <v>4000000</v>
      </c>
      <c r="J30" s="29">
        <f t="shared" si="2"/>
        <v>869.9999999999999</v>
      </c>
      <c r="K30" s="30">
        <f t="shared" si="3"/>
        <v>0</v>
      </c>
      <c r="L30" s="83">
        <v>-30213709</v>
      </c>
      <c r="M30" s="84">
        <v>-73659124</v>
      </c>
      <c r="N30" s="31">
        <f t="shared" si="4"/>
        <v>-28.794875862476864</v>
      </c>
      <c r="O30" s="30">
        <f t="shared" si="5"/>
        <v>-26.3103862055161</v>
      </c>
      <c r="P30" s="5"/>
      <c r="Q30" s="32"/>
    </row>
    <row r="31" spans="1:17" ht="12.75">
      <c r="A31" s="6" t="s">
        <v>16</v>
      </c>
      <c r="B31" s="28" t="s">
        <v>38</v>
      </c>
      <c r="C31" s="62">
        <v>73730682</v>
      </c>
      <c r="D31" s="63">
        <v>70066148</v>
      </c>
      <c r="E31" s="64">
        <f t="shared" si="0"/>
        <v>-3664534</v>
      </c>
      <c r="F31" s="62">
        <v>40200000</v>
      </c>
      <c r="G31" s="63">
        <v>94140000</v>
      </c>
      <c r="H31" s="64">
        <f t="shared" si="1"/>
        <v>53940000</v>
      </c>
      <c r="I31" s="64">
        <v>26700000</v>
      </c>
      <c r="J31" s="29">
        <f t="shared" si="2"/>
        <v>-4.970161540076355</v>
      </c>
      <c r="K31" s="30">
        <f t="shared" si="3"/>
        <v>134.17910447761193</v>
      </c>
      <c r="L31" s="83">
        <v>-30213709</v>
      </c>
      <c r="M31" s="84">
        <v>-73659124</v>
      </c>
      <c r="N31" s="31">
        <f t="shared" si="4"/>
        <v>12.128712830324805</v>
      </c>
      <c r="O31" s="30">
        <f t="shared" si="5"/>
        <v>-73.22921733361912</v>
      </c>
      <c r="P31" s="5"/>
      <c r="Q31" s="32"/>
    </row>
    <row r="32" spans="1:17" ht="12.75">
      <c r="A32" s="6" t="s">
        <v>16</v>
      </c>
      <c r="B32" s="28" t="s">
        <v>39</v>
      </c>
      <c r="C32" s="62">
        <v>201538878</v>
      </c>
      <c r="D32" s="63">
        <v>171424214</v>
      </c>
      <c r="E32" s="64">
        <f t="shared" si="0"/>
        <v>-30114664</v>
      </c>
      <c r="F32" s="62">
        <v>179677656</v>
      </c>
      <c r="G32" s="63">
        <v>138637656</v>
      </c>
      <c r="H32" s="64">
        <f t="shared" si="1"/>
        <v>-41040000</v>
      </c>
      <c r="I32" s="64">
        <v>166116000</v>
      </c>
      <c r="J32" s="29">
        <f t="shared" si="2"/>
        <v>-14.942359657276647</v>
      </c>
      <c r="K32" s="30">
        <f t="shared" si="3"/>
        <v>-22.84090348996984</v>
      </c>
      <c r="L32" s="83">
        <v>-30213709</v>
      </c>
      <c r="M32" s="84">
        <v>-73659124</v>
      </c>
      <c r="N32" s="31">
        <f t="shared" si="4"/>
        <v>99.67218523220701</v>
      </c>
      <c r="O32" s="30">
        <f t="shared" si="5"/>
        <v>55.71611196462233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436267624</v>
      </c>
      <c r="D33" s="81">
        <v>406053915</v>
      </c>
      <c r="E33" s="82">
        <f t="shared" si="0"/>
        <v>-30213709</v>
      </c>
      <c r="F33" s="80">
        <v>458119392</v>
      </c>
      <c r="G33" s="81">
        <v>384460268</v>
      </c>
      <c r="H33" s="82">
        <f t="shared" si="1"/>
        <v>-73659124</v>
      </c>
      <c r="I33" s="82">
        <v>381494643</v>
      </c>
      <c r="J33" s="57">
        <f t="shared" si="2"/>
        <v>-6.925498785121858</v>
      </c>
      <c r="K33" s="58">
        <f t="shared" si="3"/>
        <v>-16.078586780277572</v>
      </c>
      <c r="L33" s="95">
        <v>-30213709</v>
      </c>
      <c r="M33" s="96">
        <v>-73659124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417665110</v>
      </c>
      <c r="D8" s="63">
        <v>423255274</v>
      </c>
      <c r="E8" s="64">
        <f>$D8-$C8</f>
        <v>5590164</v>
      </c>
      <c r="F8" s="62">
        <v>436877705</v>
      </c>
      <c r="G8" s="63">
        <v>448650594</v>
      </c>
      <c r="H8" s="64">
        <f>$G8-$F8</f>
        <v>11772889</v>
      </c>
      <c r="I8" s="64">
        <v>475569622</v>
      </c>
      <c r="J8" s="29">
        <f>IF(($C8=0),0,(($E8/$C8)*100))</f>
        <v>1.3384321232865248</v>
      </c>
      <c r="K8" s="30">
        <f>IF(($F8=0),0,(($H8/$F8)*100))</f>
        <v>2.694779080108929</v>
      </c>
      <c r="L8" s="83">
        <v>286680894</v>
      </c>
      <c r="M8" s="84">
        <v>158403447</v>
      </c>
      <c r="N8" s="31">
        <f>IF(($L8=0),0,(($E8/$L8)*100))</f>
        <v>1.9499604323125908</v>
      </c>
      <c r="O8" s="30">
        <f>IF(($M8=0),0,(($H8/$M8)*100))</f>
        <v>7.432217684000272</v>
      </c>
      <c r="P8" s="5"/>
      <c r="Q8" s="32"/>
    </row>
    <row r="9" spans="1:17" ht="12.75">
      <c r="A9" s="2" t="s">
        <v>16</v>
      </c>
      <c r="B9" s="28" t="s">
        <v>19</v>
      </c>
      <c r="C9" s="62">
        <v>1512124339</v>
      </c>
      <c r="D9" s="63">
        <v>1586512905</v>
      </c>
      <c r="E9" s="64">
        <f>$D9-$C9</f>
        <v>74388566</v>
      </c>
      <c r="F9" s="62">
        <v>1617164311</v>
      </c>
      <c r="G9" s="63">
        <v>1618367412</v>
      </c>
      <c r="H9" s="64">
        <f>$G9-$F9</f>
        <v>1203101</v>
      </c>
      <c r="I9" s="64">
        <v>1767233999</v>
      </c>
      <c r="J9" s="29">
        <f>IF(($C9=0),0,(($E9/$C9)*100))</f>
        <v>4.91947415178799</v>
      </c>
      <c r="K9" s="30">
        <f>IF(($F9=0),0,(($H9/$F9)*100))</f>
        <v>0.07439571797475811</v>
      </c>
      <c r="L9" s="83">
        <v>286680894</v>
      </c>
      <c r="M9" s="84">
        <v>158403447</v>
      </c>
      <c r="N9" s="31">
        <f>IF(($L9=0),0,(($E9/$L9)*100))</f>
        <v>25.948211951648233</v>
      </c>
      <c r="O9" s="30">
        <f>IF(($M9=0),0,(($H9/$M9)*100))</f>
        <v>0.7595169314718259</v>
      </c>
      <c r="P9" s="5"/>
      <c r="Q9" s="32"/>
    </row>
    <row r="10" spans="1:17" ht="12.75">
      <c r="A10" s="2" t="s">
        <v>16</v>
      </c>
      <c r="B10" s="28" t="s">
        <v>20</v>
      </c>
      <c r="C10" s="62">
        <v>1310846509</v>
      </c>
      <c r="D10" s="63">
        <v>1517548673</v>
      </c>
      <c r="E10" s="64">
        <f aca="true" t="shared" si="0" ref="E10:E33">$D10-$C10</f>
        <v>206702164</v>
      </c>
      <c r="F10" s="62">
        <v>1167734125</v>
      </c>
      <c r="G10" s="63">
        <v>1313161582</v>
      </c>
      <c r="H10" s="64">
        <f aca="true" t="shared" si="1" ref="H10:H33">$G10-$F10</f>
        <v>145427457</v>
      </c>
      <c r="I10" s="64">
        <v>1438988792</v>
      </c>
      <c r="J10" s="29">
        <f aca="true" t="shared" si="2" ref="J10:J33">IF(($C10=0),0,(($E10/$C10)*100))</f>
        <v>15.768601631146428</v>
      </c>
      <c r="K10" s="30">
        <f aca="true" t="shared" si="3" ref="K10:K33">IF(($F10=0),0,(($H10/$F10)*100))</f>
        <v>12.453815803319099</v>
      </c>
      <c r="L10" s="83">
        <v>286680894</v>
      </c>
      <c r="M10" s="84">
        <v>158403447</v>
      </c>
      <c r="N10" s="31">
        <f aca="true" t="shared" si="4" ref="N10:N33">IF(($L10=0),0,(($E10/$L10)*100))</f>
        <v>72.10182761603919</v>
      </c>
      <c r="O10" s="30">
        <f aca="true" t="shared" si="5" ref="O10:O33">IF(($M10=0),0,(($H10/$M10)*100))</f>
        <v>91.8082653845279</v>
      </c>
      <c r="P10" s="5"/>
      <c r="Q10" s="32"/>
    </row>
    <row r="11" spans="1:17" ht="16.5">
      <c r="A11" s="6" t="s">
        <v>16</v>
      </c>
      <c r="B11" s="33" t="s">
        <v>21</v>
      </c>
      <c r="C11" s="65">
        <v>3240635958</v>
      </c>
      <c r="D11" s="66">
        <v>3527316852</v>
      </c>
      <c r="E11" s="67">
        <f t="shared" si="0"/>
        <v>286680894</v>
      </c>
      <c r="F11" s="65">
        <v>3221776141</v>
      </c>
      <c r="G11" s="66">
        <v>3380179588</v>
      </c>
      <c r="H11" s="67">
        <f t="shared" si="1"/>
        <v>158403447</v>
      </c>
      <c r="I11" s="67">
        <v>3681792413</v>
      </c>
      <c r="J11" s="34">
        <f t="shared" si="2"/>
        <v>8.846439332140497</v>
      </c>
      <c r="K11" s="35">
        <f t="shared" si="3"/>
        <v>4.916649700895529</v>
      </c>
      <c r="L11" s="85">
        <v>286680894</v>
      </c>
      <c r="M11" s="86">
        <v>158403447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874522278</v>
      </c>
      <c r="D13" s="63">
        <v>886219623</v>
      </c>
      <c r="E13" s="64">
        <f t="shared" si="0"/>
        <v>11697345</v>
      </c>
      <c r="F13" s="62">
        <v>914750303</v>
      </c>
      <c r="G13" s="63">
        <v>939392834</v>
      </c>
      <c r="H13" s="64">
        <f t="shared" si="1"/>
        <v>24642531</v>
      </c>
      <c r="I13" s="64">
        <v>995756366</v>
      </c>
      <c r="J13" s="29">
        <f t="shared" si="2"/>
        <v>1.3375696988247565</v>
      </c>
      <c r="K13" s="30">
        <f t="shared" si="3"/>
        <v>2.6939079352237174</v>
      </c>
      <c r="L13" s="83">
        <v>393292835</v>
      </c>
      <c r="M13" s="84">
        <v>77125686</v>
      </c>
      <c r="N13" s="31">
        <f t="shared" si="4"/>
        <v>2.9742075011358904</v>
      </c>
      <c r="O13" s="30">
        <f t="shared" si="5"/>
        <v>31.951133634001</v>
      </c>
      <c r="P13" s="5"/>
      <c r="Q13" s="32"/>
    </row>
    <row r="14" spans="1:17" ht="12.75">
      <c r="A14" s="2" t="s">
        <v>16</v>
      </c>
      <c r="B14" s="28" t="s">
        <v>24</v>
      </c>
      <c r="C14" s="62">
        <v>200000000</v>
      </c>
      <c r="D14" s="63">
        <v>529097528</v>
      </c>
      <c r="E14" s="64">
        <f t="shared" si="0"/>
        <v>329097528</v>
      </c>
      <c r="F14" s="62">
        <v>200000000</v>
      </c>
      <c r="G14" s="63">
        <v>224720000</v>
      </c>
      <c r="H14" s="64">
        <f t="shared" si="1"/>
        <v>24720000</v>
      </c>
      <c r="I14" s="64">
        <v>212000000</v>
      </c>
      <c r="J14" s="29">
        <f t="shared" si="2"/>
        <v>164.548764</v>
      </c>
      <c r="K14" s="30">
        <f t="shared" si="3"/>
        <v>12.36</v>
      </c>
      <c r="L14" s="83">
        <v>393292835</v>
      </c>
      <c r="M14" s="84">
        <v>77125686</v>
      </c>
      <c r="N14" s="31">
        <f t="shared" si="4"/>
        <v>83.6774786400571</v>
      </c>
      <c r="O14" s="30">
        <f t="shared" si="5"/>
        <v>32.05157876974994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393292835</v>
      </c>
      <c r="M15" s="84">
        <v>77125686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461208792</v>
      </c>
      <c r="D16" s="63">
        <v>516350463</v>
      </c>
      <c r="E16" s="64">
        <f t="shared" si="0"/>
        <v>55141671</v>
      </c>
      <c r="F16" s="62">
        <v>482424396</v>
      </c>
      <c r="G16" s="63">
        <v>537109680</v>
      </c>
      <c r="H16" s="64">
        <f t="shared" si="1"/>
        <v>54685284</v>
      </c>
      <c r="I16" s="64">
        <v>569336261</v>
      </c>
      <c r="J16" s="29">
        <f t="shared" si="2"/>
        <v>11.955901959475222</v>
      </c>
      <c r="K16" s="30">
        <f t="shared" si="3"/>
        <v>11.33551380349347</v>
      </c>
      <c r="L16" s="83">
        <v>393292835</v>
      </c>
      <c r="M16" s="84">
        <v>77125686</v>
      </c>
      <c r="N16" s="31">
        <f t="shared" si="4"/>
        <v>14.020512476409595</v>
      </c>
      <c r="O16" s="30">
        <f t="shared" si="5"/>
        <v>70.90411357897031</v>
      </c>
      <c r="P16" s="5"/>
      <c r="Q16" s="32"/>
    </row>
    <row r="17" spans="1:17" ht="12.75">
      <c r="A17" s="2" t="s">
        <v>16</v>
      </c>
      <c r="B17" s="28" t="s">
        <v>26</v>
      </c>
      <c r="C17" s="62">
        <v>1570824402</v>
      </c>
      <c r="D17" s="63">
        <v>1568180693</v>
      </c>
      <c r="E17" s="64">
        <f t="shared" si="0"/>
        <v>-2643709</v>
      </c>
      <c r="F17" s="62">
        <v>1593793668</v>
      </c>
      <c r="G17" s="63">
        <v>1566871539</v>
      </c>
      <c r="H17" s="64">
        <f t="shared" si="1"/>
        <v>-26922129</v>
      </c>
      <c r="I17" s="64">
        <v>1913194776</v>
      </c>
      <c r="J17" s="41">
        <f t="shared" si="2"/>
        <v>-0.16830073410076807</v>
      </c>
      <c r="K17" s="30">
        <f t="shared" si="3"/>
        <v>-1.689185340645989</v>
      </c>
      <c r="L17" s="87">
        <v>393292835</v>
      </c>
      <c r="M17" s="84">
        <v>77125686</v>
      </c>
      <c r="N17" s="31">
        <f t="shared" si="4"/>
        <v>-0.672198617602581</v>
      </c>
      <c r="O17" s="30">
        <f t="shared" si="5"/>
        <v>-34.90682598272124</v>
      </c>
      <c r="P17" s="5"/>
      <c r="Q17" s="32"/>
    </row>
    <row r="18" spans="1:17" ht="16.5">
      <c r="A18" s="2" t="s">
        <v>16</v>
      </c>
      <c r="B18" s="33" t="s">
        <v>27</v>
      </c>
      <c r="C18" s="65">
        <v>3106555472</v>
      </c>
      <c r="D18" s="66">
        <v>3499848307</v>
      </c>
      <c r="E18" s="67">
        <f t="shared" si="0"/>
        <v>393292835</v>
      </c>
      <c r="F18" s="65">
        <v>3190968367</v>
      </c>
      <c r="G18" s="66">
        <v>3268094053</v>
      </c>
      <c r="H18" s="67">
        <f t="shared" si="1"/>
        <v>77125686</v>
      </c>
      <c r="I18" s="67">
        <v>3690287403</v>
      </c>
      <c r="J18" s="42">
        <f t="shared" si="2"/>
        <v>12.66009374514076</v>
      </c>
      <c r="K18" s="35">
        <f t="shared" si="3"/>
        <v>2.4169993910817102</v>
      </c>
      <c r="L18" s="88">
        <v>393292835</v>
      </c>
      <c r="M18" s="86">
        <v>77125686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134080486</v>
      </c>
      <c r="D19" s="72">
        <v>27468545</v>
      </c>
      <c r="E19" s="73">
        <f t="shared" si="0"/>
        <v>-106611941</v>
      </c>
      <c r="F19" s="74">
        <v>30807774</v>
      </c>
      <c r="G19" s="75">
        <v>112085535</v>
      </c>
      <c r="H19" s="76">
        <f t="shared" si="1"/>
        <v>81277761</v>
      </c>
      <c r="I19" s="76">
        <v>-8494990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-6029482</v>
      </c>
      <c r="M22" s="84">
        <v>-2401000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25000000</v>
      </c>
      <c r="D23" s="63">
        <v>0</v>
      </c>
      <c r="E23" s="64">
        <f t="shared" si="0"/>
        <v>-25000000</v>
      </c>
      <c r="F23" s="62">
        <v>31548350</v>
      </c>
      <c r="G23" s="63">
        <v>0</v>
      </c>
      <c r="H23" s="64">
        <f t="shared" si="1"/>
        <v>-31548350</v>
      </c>
      <c r="I23" s="64">
        <v>0</v>
      </c>
      <c r="J23" s="29">
        <f t="shared" si="2"/>
        <v>-100</v>
      </c>
      <c r="K23" s="30">
        <f t="shared" si="3"/>
        <v>-100</v>
      </c>
      <c r="L23" s="83">
        <v>-6029482</v>
      </c>
      <c r="M23" s="84">
        <v>-2401000</v>
      </c>
      <c r="N23" s="31">
        <f t="shared" si="4"/>
        <v>414.6293164155727</v>
      </c>
      <c r="O23" s="30">
        <f t="shared" si="5"/>
        <v>1313.9670970428988</v>
      </c>
      <c r="P23" s="5"/>
      <c r="Q23" s="32"/>
    </row>
    <row r="24" spans="1:17" ht="12.75">
      <c r="A24" s="6" t="s">
        <v>16</v>
      </c>
      <c r="B24" s="28" t="s">
        <v>32</v>
      </c>
      <c r="C24" s="62">
        <v>138862000</v>
      </c>
      <c r="D24" s="63">
        <v>157832518</v>
      </c>
      <c r="E24" s="64">
        <f t="shared" si="0"/>
        <v>18970518</v>
      </c>
      <c r="F24" s="62">
        <v>143281650</v>
      </c>
      <c r="G24" s="63">
        <v>172429000</v>
      </c>
      <c r="H24" s="64">
        <f t="shared" si="1"/>
        <v>29147350</v>
      </c>
      <c r="I24" s="64">
        <v>175911000</v>
      </c>
      <c r="J24" s="29">
        <f t="shared" si="2"/>
        <v>13.66141781048811</v>
      </c>
      <c r="K24" s="30">
        <f t="shared" si="3"/>
        <v>20.342695662703495</v>
      </c>
      <c r="L24" s="83">
        <v>-6029482</v>
      </c>
      <c r="M24" s="84">
        <v>-2401000</v>
      </c>
      <c r="N24" s="31">
        <f t="shared" si="4"/>
        <v>-314.6293164155727</v>
      </c>
      <c r="O24" s="30">
        <f t="shared" si="5"/>
        <v>-1213.9670970428988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-6029482</v>
      </c>
      <c r="M25" s="84">
        <v>-2401000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163862000</v>
      </c>
      <c r="D26" s="66">
        <v>157832518</v>
      </c>
      <c r="E26" s="67">
        <f t="shared" si="0"/>
        <v>-6029482</v>
      </c>
      <c r="F26" s="65">
        <v>174830000</v>
      </c>
      <c r="G26" s="66">
        <v>172429000</v>
      </c>
      <c r="H26" s="67">
        <f t="shared" si="1"/>
        <v>-2401000</v>
      </c>
      <c r="I26" s="67">
        <v>175911000</v>
      </c>
      <c r="J26" s="42">
        <f t="shared" si="2"/>
        <v>-3.679609671552892</v>
      </c>
      <c r="K26" s="35">
        <f t="shared" si="3"/>
        <v>-1.373334095978951</v>
      </c>
      <c r="L26" s="88">
        <v>-6029482</v>
      </c>
      <c r="M26" s="86">
        <v>-2401000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18639845</v>
      </c>
      <c r="D28" s="63">
        <v>26555803</v>
      </c>
      <c r="E28" s="64">
        <f t="shared" si="0"/>
        <v>7915958</v>
      </c>
      <c r="F28" s="62">
        <v>19466316</v>
      </c>
      <c r="G28" s="63">
        <v>28149151</v>
      </c>
      <c r="H28" s="64">
        <f t="shared" si="1"/>
        <v>8682835</v>
      </c>
      <c r="I28" s="64">
        <v>29838100</v>
      </c>
      <c r="J28" s="29">
        <f t="shared" si="2"/>
        <v>42.467938976960376</v>
      </c>
      <c r="K28" s="30">
        <f t="shared" si="3"/>
        <v>44.60440794241705</v>
      </c>
      <c r="L28" s="83">
        <v>-6029482</v>
      </c>
      <c r="M28" s="84">
        <v>-2401000</v>
      </c>
      <c r="N28" s="31">
        <f t="shared" si="4"/>
        <v>-131.28753017257534</v>
      </c>
      <c r="O28" s="30">
        <f t="shared" si="5"/>
        <v>-361.634110787172</v>
      </c>
      <c r="P28" s="5"/>
      <c r="Q28" s="32"/>
    </row>
    <row r="29" spans="1:17" ht="12.75">
      <c r="A29" s="6" t="s">
        <v>16</v>
      </c>
      <c r="B29" s="28" t="s">
        <v>36</v>
      </c>
      <c r="C29" s="62">
        <v>27387115</v>
      </c>
      <c r="D29" s="63">
        <v>5268698</v>
      </c>
      <c r="E29" s="64">
        <f t="shared" si="0"/>
        <v>-22118417</v>
      </c>
      <c r="F29" s="62">
        <v>12123350</v>
      </c>
      <c r="G29" s="63">
        <v>15584820</v>
      </c>
      <c r="H29" s="64">
        <f t="shared" si="1"/>
        <v>3461470</v>
      </c>
      <c r="I29" s="64">
        <v>16919909</v>
      </c>
      <c r="J29" s="29">
        <f t="shared" si="2"/>
        <v>-80.76212846807705</v>
      </c>
      <c r="K29" s="30">
        <f t="shared" si="3"/>
        <v>28.55209162483967</v>
      </c>
      <c r="L29" s="83">
        <v>-6029482</v>
      </c>
      <c r="M29" s="84">
        <v>-2401000</v>
      </c>
      <c r="N29" s="31">
        <f t="shared" si="4"/>
        <v>366.8377648361833</v>
      </c>
      <c r="O29" s="30">
        <f t="shared" si="5"/>
        <v>-144.16784673052894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-6029482</v>
      </c>
      <c r="M30" s="84">
        <v>-2401000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3921596</v>
      </c>
      <c r="D31" s="63">
        <v>16591175</v>
      </c>
      <c r="E31" s="64">
        <f t="shared" si="0"/>
        <v>12669579</v>
      </c>
      <c r="F31" s="62">
        <v>3114973</v>
      </c>
      <c r="G31" s="63">
        <v>17586646</v>
      </c>
      <c r="H31" s="64">
        <f t="shared" si="1"/>
        <v>14471673</v>
      </c>
      <c r="I31" s="64">
        <v>45036731</v>
      </c>
      <c r="J31" s="29">
        <f t="shared" si="2"/>
        <v>323.07200945737395</v>
      </c>
      <c r="K31" s="30">
        <f t="shared" si="3"/>
        <v>464.5842195100888</v>
      </c>
      <c r="L31" s="83">
        <v>-6029482</v>
      </c>
      <c r="M31" s="84">
        <v>-2401000</v>
      </c>
      <c r="N31" s="31">
        <f t="shared" si="4"/>
        <v>-210.12715520172378</v>
      </c>
      <c r="O31" s="30">
        <f t="shared" si="5"/>
        <v>-602.7352353186172</v>
      </c>
      <c r="P31" s="5"/>
      <c r="Q31" s="32"/>
    </row>
    <row r="32" spans="1:17" ht="12.75">
      <c r="A32" s="6" t="s">
        <v>16</v>
      </c>
      <c r="B32" s="28" t="s">
        <v>39</v>
      </c>
      <c r="C32" s="62">
        <v>113913444</v>
      </c>
      <c r="D32" s="63">
        <v>109416842</v>
      </c>
      <c r="E32" s="64">
        <f t="shared" si="0"/>
        <v>-4496602</v>
      </c>
      <c r="F32" s="62">
        <v>140125361</v>
      </c>
      <c r="G32" s="63">
        <v>111108383</v>
      </c>
      <c r="H32" s="64">
        <f t="shared" si="1"/>
        <v>-29016978</v>
      </c>
      <c r="I32" s="64">
        <v>84116260</v>
      </c>
      <c r="J32" s="29">
        <f t="shared" si="2"/>
        <v>-3.947384823164507</v>
      </c>
      <c r="K32" s="30">
        <f t="shared" si="3"/>
        <v>-20.70787029051793</v>
      </c>
      <c r="L32" s="83">
        <v>-6029482</v>
      </c>
      <c r="M32" s="84">
        <v>-2401000</v>
      </c>
      <c r="N32" s="31">
        <f t="shared" si="4"/>
        <v>74.57692053811587</v>
      </c>
      <c r="O32" s="30">
        <f t="shared" si="5"/>
        <v>1208.5371928363181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163862000</v>
      </c>
      <c r="D33" s="81">
        <v>157832518</v>
      </c>
      <c r="E33" s="82">
        <f t="shared" si="0"/>
        <v>-6029482</v>
      </c>
      <c r="F33" s="80">
        <v>174830000</v>
      </c>
      <c r="G33" s="81">
        <v>172429000</v>
      </c>
      <c r="H33" s="82">
        <f t="shared" si="1"/>
        <v>-2401000</v>
      </c>
      <c r="I33" s="82">
        <v>175911000</v>
      </c>
      <c r="J33" s="57">
        <f t="shared" si="2"/>
        <v>-3.679609671552892</v>
      </c>
      <c r="K33" s="58">
        <f t="shared" si="3"/>
        <v>-1.373334095978951</v>
      </c>
      <c r="L33" s="95">
        <v>-6029482</v>
      </c>
      <c r="M33" s="96">
        <v>-2401000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63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331942000</v>
      </c>
      <c r="D8" s="63">
        <v>341309000</v>
      </c>
      <c r="E8" s="64">
        <f>$D8-$C8</f>
        <v>9367000</v>
      </c>
      <c r="F8" s="62">
        <v>353194000</v>
      </c>
      <c r="G8" s="63">
        <v>361789000</v>
      </c>
      <c r="H8" s="64">
        <f>$G8-$F8</f>
        <v>8595000</v>
      </c>
      <c r="I8" s="64">
        <v>383496000</v>
      </c>
      <c r="J8" s="29">
        <f>IF(($C8=0),0,(($E8/$C8)*100))</f>
        <v>2.8218785209464303</v>
      </c>
      <c r="K8" s="30">
        <f>IF(($F8=0),0,(($H8/$F8)*100))</f>
        <v>2.4335067979637253</v>
      </c>
      <c r="L8" s="83">
        <v>52102544</v>
      </c>
      <c r="M8" s="84">
        <v>38516485</v>
      </c>
      <c r="N8" s="31">
        <f>IF(($L8=0),0,(($E8/$L8)*100))</f>
        <v>17.978008904901074</v>
      </c>
      <c r="O8" s="30">
        <f>IF(($M8=0),0,(($H8/$M8)*100))</f>
        <v>22.31512039585128</v>
      </c>
      <c r="P8" s="5"/>
      <c r="Q8" s="32"/>
    </row>
    <row r="9" spans="1:17" ht="12.75">
      <c r="A9" s="2" t="s">
        <v>16</v>
      </c>
      <c r="B9" s="28" t="s">
        <v>19</v>
      </c>
      <c r="C9" s="62">
        <v>1202335259</v>
      </c>
      <c r="D9" s="63">
        <v>1278312768</v>
      </c>
      <c r="E9" s="64">
        <f>$D9-$C9</f>
        <v>75977509</v>
      </c>
      <c r="F9" s="62">
        <v>1293075380</v>
      </c>
      <c r="G9" s="63">
        <v>1350936035</v>
      </c>
      <c r="H9" s="64">
        <f>$G9-$F9</f>
        <v>57860655</v>
      </c>
      <c r="I9" s="64">
        <v>1436997689</v>
      </c>
      <c r="J9" s="29">
        <f>IF(($C9=0),0,(($E9/$C9)*100))</f>
        <v>6.319161684004144</v>
      </c>
      <c r="K9" s="30">
        <f>IF(($F9=0),0,(($H9/$F9)*100))</f>
        <v>4.474654447446056</v>
      </c>
      <c r="L9" s="83">
        <v>52102544</v>
      </c>
      <c r="M9" s="84">
        <v>38516485</v>
      </c>
      <c r="N9" s="31">
        <f>IF(($L9=0),0,(($E9/$L9)*100))</f>
        <v>145.82303121321675</v>
      </c>
      <c r="O9" s="30">
        <f>IF(($M9=0),0,(($H9/$M9)*100))</f>
        <v>150.22309278741298</v>
      </c>
      <c r="P9" s="5"/>
      <c r="Q9" s="32"/>
    </row>
    <row r="10" spans="1:17" ht="12.75">
      <c r="A10" s="2" t="s">
        <v>16</v>
      </c>
      <c r="B10" s="28" t="s">
        <v>20</v>
      </c>
      <c r="C10" s="62">
        <v>926493846</v>
      </c>
      <c r="D10" s="63">
        <v>893251881</v>
      </c>
      <c r="E10" s="64">
        <f aca="true" t="shared" si="0" ref="E10:E33">$D10-$C10</f>
        <v>-33241965</v>
      </c>
      <c r="F10" s="62">
        <v>928817747</v>
      </c>
      <c r="G10" s="63">
        <v>900878577</v>
      </c>
      <c r="H10" s="64">
        <f aca="true" t="shared" si="1" ref="H10:H33">$G10-$F10</f>
        <v>-27939170</v>
      </c>
      <c r="I10" s="64">
        <v>945260078</v>
      </c>
      <c r="J10" s="29">
        <f aca="true" t="shared" si="2" ref="J10:J33">IF(($C10=0),0,(($E10/$C10)*100))</f>
        <v>-3.5879315489808445</v>
      </c>
      <c r="K10" s="30">
        <f aca="true" t="shared" si="3" ref="K10:K33">IF(($F10=0),0,(($H10/$F10)*100))</f>
        <v>-3.008035762693066</v>
      </c>
      <c r="L10" s="83">
        <v>52102544</v>
      </c>
      <c r="M10" s="84">
        <v>38516485</v>
      </c>
      <c r="N10" s="31">
        <f aca="true" t="shared" si="4" ref="N10:N33">IF(($L10=0),0,(($E10/$L10)*100))</f>
        <v>-63.80104011811783</v>
      </c>
      <c r="O10" s="30">
        <f aca="true" t="shared" si="5" ref="O10:O33">IF(($M10=0),0,(($H10/$M10)*100))</f>
        <v>-72.53821318326426</v>
      </c>
      <c r="P10" s="5"/>
      <c r="Q10" s="32"/>
    </row>
    <row r="11" spans="1:17" ht="16.5">
      <c r="A11" s="6" t="s">
        <v>16</v>
      </c>
      <c r="B11" s="33" t="s">
        <v>21</v>
      </c>
      <c r="C11" s="65">
        <v>2460771105</v>
      </c>
      <c r="D11" s="66">
        <v>2512873649</v>
      </c>
      <c r="E11" s="67">
        <f t="shared" si="0"/>
        <v>52102544</v>
      </c>
      <c r="F11" s="65">
        <v>2575087127</v>
      </c>
      <c r="G11" s="66">
        <v>2613603612</v>
      </c>
      <c r="H11" s="67">
        <f t="shared" si="1"/>
        <v>38516485</v>
      </c>
      <c r="I11" s="67">
        <v>2765753767</v>
      </c>
      <c r="J11" s="34">
        <f t="shared" si="2"/>
        <v>2.117325902199262</v>
      </c>
      <c r="K11" s="35">
        <f t="shared" si="3"/>
        <v>1.495735215952559</v>
      </c>
      <c r="L11" s="85">
        <v>52102544</v>
      </c>
      <c r="M11" s="86">
        <v>38516485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658190316</v>
      </c>
      <c r="D13" s="63">
        <v>606001565</v>
      </c>
      <c r="E13" s="64">
        <f t="shared" si="0"/>
        <v>-52188751</v>
      </c>
      <c r="F13" s="62">
        <v>692835450</v>
      </c>
      <c r="G13" s="63">
        <v>622392960</v>
      </c>
      <c r="H13" s="64">
        <f t="shared" si="1"/>
        <v>-70442490</v>
      </c>
      <c r="I13" s="64">
        <v>648984030</v>
      </c>
      <c r="J13" s="29">
        <f t="shared" si="2"/>
        <v>-7.9291277509467335</v>
      </c>
      <c r="K13" s="30">
        <f t="shared" si="3"/>
        <v>-10.16727564965101</v>
      </c>
      <c r="L13" s="83">
        <v>19941589</v>
      </c>
      <c r="M13" s="84">
        <v>19950344</v>
      </c>
      <c r="N13" s="31">
        <f t="shared" si="4"/>
        <v>-261.70808655217996</v>
      </c>
      <c r="O13" s="30">
        <f t="shared" si="5"/>
        <v>-353.0890996165279</v>
      </c>
      <c r="P13" s="5"/>
      <c r="Q13" s="32"/>
    </row>
    <row r="14" spans="1:17" ht="12.75">
      <c r="A14" s="2" t="s">
        <v>16</v>
      </c>
      <c r="B14" s="28" t="s">
        <v>24</v>
      </c>
      <c r="C14" s="62">
        <v>78703280</v>
      </c>
      <c r="D14" s="63">
        <v>126696000</v>
      </c>
      <c r="E14" s="64">
        <f t="shared" si="0"/>
        <v>47992720</v>
      </c>
      <c r="F14" s="62">
        <v>83425480</v>
      </c>
      <c r="G14" s="63">
        <v>131718000</v>
      </c>
      <c r="H14" s="64">
        <f t="shared" si="1"/>
        <v>48292520</v>
      </c>
      <c r="I14" s="64">
        <v>137353000</v>
      </c>
      <c r="J14" s="29">
        <f t="shared" si="2"/>
        <v>60.97931369569349</v>
      </c>
      <c r="K14" s="30">
        <f t="shared" si="3"/>
        <v>57.88701485445454</v>
      </c>
      <c r="L14" s="83">
        <v>19941589</v>
      </c>
      <c r="M14" s="84">
        <v>19950344</v>
      </c>
      <c r="N14" s="31">
        <f t="shared" si="4"/>
        <v>240.66647848373566</v>
      </c>
      <c r="O14" s="30">
        <f t="shared" si="5"/>
        <v>242.06359549489474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19941589</v>
      </c>
      <c r="M15" s="84">
        <v>19950344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562620000</v>
      </c>
      <c r="D16" s="63">
        <v>613082122</v>
      </c>
      <c r="E16" s="64">
        <f t="shared" si="0"/>
        <v>50462122</v>
      </c>
      <c r="F16" s="62">
        <v>603709130</v>
      </c>
      <c r="G16" s="63">
        <v>679336963</v>
      </c>
      <c r="H16" s="64">
        <f t="shared" si="1"/>
        <v>75627833</v>
      </c>
      <c r="I16" s="64">
        <v>752626260</v>
      </c>
      <c r="J16" s="29">
        <f t="shared" si="2"/>
        <v>8.969130496605167</v>
      </c>
      <c r="K16" s="30">
        <f t="shared" si="3"/>
        <v>12.527197161984283</v>
      </c>
      <c r="L16" s="83">
        <v>19941589</v>
      </c>
      <c r="M16" s="84">
        <v>19950344</v>
      </c>
      <c r="N16" s="31">
        <f t="shared" si="4"/>
        <v>253.04965416747885</v>
      </c>
      <c r="O16" s="30">
        <f t="shared" si="5"/>
        <v>379.0803456822599</v>
      </c>
      <c r="P16" s="5"/>
      <c r="Q16" s="32"/>
    </row>
    <row r="17" spans="1:17" ht="12.75">
      <c r="A17" s="2" t="s">
        <v>16</v>
      </c>
      <c r="B17" s="28" t="s">
        <v>26</v>
      </c>
      <c r="C17" s="62">
        <v>1191613765</v>
      </c>
      <c r="D17" s="63">
        <v>1165289263</v>
      </c>
      <c r="E17" s="64">
        <f t="shared" si="0"/>
        <v>-26324502</v>
      </c>
      <c r="F17" s="62">
        <v>1218014715</v>
      </c>
      <c r="G17" s="63">
        <v>1184487196</v>
      </c>
      <c r="H17" s="64">
        <f t="shared" si="1"/>
        <v>-33527519</v>
      </c>
      <c r="I17" s="64">
        <v>1241889914</v>
      </c>
      <c r="J17" s="41">
        <f t="shared" si="2"/>
        <v>-2.209147189567754</v>
      </c>
      <c r="K17" s="30">
        <f t="shared" si="3"/>
        <v>-2.7526366132612776</v>
      </c>
      <c r="L17" s="87">
        <v>19941589</v>
      </c>
      <c r="M17" s="84">
        <v>19950344</v>
      </c>
      <c r="N17" s="31">
        <f t="shared" si="4"/>
        <v>-132.00804609903454</v>
      </c>
      <c r="O17" s="30">
        <f t="shared" si="5"/>
        <v>-168.05484156062673</v>
      </c>
      <c r="P17" s="5"/>
      <c r="Q17" s="32"/>
    </row>
    <row r="18" spans="1:17" ht="16.5">
      <c r="A18" s="2" t="s">
        <v>16</v>
      </c>
      <c r="B18" s="33" t="s">
        <v>27</v>
      </c>
      <c r="C18" s="65">
        <v>2491127361</v>
      </c>
      <c r="D18" s="66">
        <v>2511068950</v>
      </c>
      <c r="E18" s="67">
        <f t="shared" si="0"/>
        <v>19941589</v>
      </c>
      <c r="F18" s="65">
        <v>2597984775</v>
      </c>
      <c r="G18" s="66">
        <v>2617935119</v>
      </c>
      <c r="H18" s="67">
        <f t="shared" si="1"/>
        <v>19950344</v>
      </c>
      <c r="I18" s="67">
        <v>2780853204</v>
      </c>
      <c r="J18" s="42">
        <f t="shared" si="2"/>
        <v>0.8005045953168348</v>
      </c>
      <c r="K18" s="35">
        <f t="shared" si="3"/>
        <v>0.7679161245277121</v>
      </c>
      <c r="L18" s="88">
        <v>19941589</v>
      </c>
      <c r="M18" s="86">
        <v>19950344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-30356256</v>
      </c>
      <c r="D19" s="72">
        <v>1804699</v>
      </c>
      <c r="E19" s="73">
        <f t="shared" si="0"/>
        <v>32160955</v>
      </c>
      <c r="F19" s="74">
        <v>-22897648</v>
      </c>
      <c r="G19" s="75">
        <v>-4331507</v>
      </c>
      <c r="H19" s="76">
        <f t="shared" si="1"/>
        <v>18566141</v>
      </c>
      <c r="I19" s="76">
        <v>-15099437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198588549</v>
      </c>
      <c r="D22" s="63">
        <v>218758274</v>
      </c>
      <c r="E22" s="64">
        <f t="shared" si="0"/>
        <v>20169725</v>
      </c>
      <c r="F22" s="62">
        <v>218521674</v>
      </c>
      <c r="G22" s="63">
        <v>219931674</v>
      </c>
      <c r="H22" s="64">
        <f t="shared" si="1"/>
        <v>1410000</v>
      </c>
      <c r="I22" s="64">
        <v>189355000</v>
      </c>
      <c r="J22" s="29">
        <f t="shared" si="2"/>
        <v>10.156539791224317</v>
      </c>
      <c r="K22" s="30">
        <f t="shared" si="3"/>
        <v>0.6452449197327675</v>
      </c>
      <c r="L22" s="83">
        <v>44507715</v>
      </c>
      <c r="M22" s="84">
        <v>21496325</v>
      </c>
      <c r="N22" s="31">
        <f t="shared" si="4"/>
        <v>45.31736801136612</v>
      </c>
      <c r="O22" s="30">
        <f t="shared" si="5"/>
        <v>6.559260710842435</v>
      </c>
      <c r="P22" s="5"/>
      <c r="Q22" s="32"/>
    </row>
    <row r="23" spans="1:17" ht="12.75">
      <c r="A23" s="6" t="s">
        <v>16</v>
      </c>
      <c r="B23" s="28" t="s">
        <v>31</v>
      </c>
      <c r="C23" s="62">
        <v>61034275</v>
      </c>
      <c r="D23" s="63">
        <v>70280093</v>
      </c>
      <c r="E23" s="64">
        <f t="shared" si="0"/>
        <v>9245818</v>
      </c>
      <c r="F23" s="62">
        <v>72116000</v>
      </c>
      <c r="G23" s="63">
        <v>89555238</v>
      </c>
      <c r="H23" s="64">
        <f t="shared" si="1"/>
        <v>17439238</v>
      </c>
      <c r="I23" s="64">
        <v>69885786</v>
      </c>
      <c r="J23" s="29">
        <f t="shared" si="2"/>
        <v>15.148566932268794</v>
      </c>
      <c r="K23" s="30">
        <f t="shared" si="3"/>
        <v>24.182203671862002</v>
      </c>
      <c r="L23" s="83">
        <v>44507715</v>
      </c>
      <c r="M23" s="84">
        <v>21496325</v>
      </c>
      <c r="N23" s="31">
        <f t="shared" si="4"/>
        <v>20.77351758004202</v>
      </c>
      <c r="O23" s="30">
        <f t="shared" si="5"/>
        <v>81.12660187264568</v>
      </c>
      <c r="P23" s="5"/>
      <c r="Q23" s="32"/>
    </row>
    <row r="24" spans="1:17" ht="12.75">
      <c r="A24" s="6" t="s">
        <v>16</v>
      </c>
      <c r="B24" s="28" t="s">
        <v>32</v>
      </c>
      <c r="C24" s="62">
        <v>66312707</v>
      </c>
      <c r="D24" s="63">
        <v>81404879</v>
      </c>
      <c r="E24" s="64">
        <f t="shared" si="0"/>
        <v>15092172</v>
      </c>
      <c r="F24" s="62">
        <v>49359000</v>
      </c>
      <c r="G24" s="63">
        <v>52006087</v>
      </c>
      <c r="H24" s="64">
        <f t="shared" si="1"/>
        <v>2647087</v>
      </c>
      <c r="I24" s="64">
        <v>47750435</v>
      </c>
      <c r="J24" s="29">
        <f t="shared" si="2"/>
        <v>22.759095025332023</v>
      </c>
      <c r="K24" s="30">
        <f t="shared" si="3"/>
        <v>5.362926720557548</v>
      </c>
      <c r="L24" s="83">
        <v>44507715</v>
      </c>
      <c r="M24" s="84">
        <v>21496325</v>
      </c>
      <c r="N24" s="31">
        <f t="shared" si="4"/>
        <v>33.909114408591854</v>
      </c>
      <c r="O24" s="30">
        <f t="shared" si="5"/>
        <v>12.314137416511892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44507715</v>
      </c>
      <c r="M25" s="84">
        <v>21496325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325935531</v>
      </c>
      <c r="D26" s="66">
        <v>370443246</v>
      </c>
      <c r="E26" s="67">
        <f t="shared" si="0"/>
        <v>44507715</v>
      </c>
      <c r="F26" s="65">
        <v>339996674</v>
      </c>
      <c r="G26" s="66">
        <v>361492999</v>
      </c>
      <c r="H26" s="67">
        <f t="shared" si="1"/>
        <v>21496325</v>
      </c>
      <c r="I26" s="67">
        <v>306991221</v>
      </c>
      <c r="J26" s="42">
        <f t="shared" si="2"/>
        <v>13.655373767765136</v>
      </c>
      <c r="K26" s="35">
        <f t="shared" si="3"/>
        <v>6.322510378439761</v>
      </c>
      <c r="L26" s="88">
        <v>44507715</v>
      </c>
      <c r="M26" s="86">
        <v>21496325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123464541</v>
      </c>
      <c r="D28" s="63">
        <v>43992427</v>
      </c>
      <c r="E28" s="64">
        <f t="shared" si="0"/>
        <v>-79472114</v>
      </c>
      <c r="F28" s="62">
        <v>158278348</v>
      </c>
      <c r="G28" s="63">
        <v>116615975</v>
      </c>
      <c r="H28" s="64">
        <f t="shared" si="1"/>
        <v>-41662373</v>
      </c>
      <c r="I28" s="64">
        <v>108870435</v>
      </c>
      <c r="J28" s="29">
        <f t="shared" si="2"/>
        <v>-64.36837115848509</v>
      </c>
      <c r="K28" s="30">
        <f t="shared" si="3"/>
        <v>-26.322218753508853</v>
      </c>
      <c r="L28" s="83">
        <v>44507715</v>
      </c>
      <c r="M28" s="84">
        <v>21496325</v>
      </c>
      <c r="N28" s="31">
        <f t="shared" si="4"/>
        <v>-178.5580634728159</v>
      </c>
      <c r="O28" s="30">
        <f t="shared" si="5"/>
        <v>-193.81160733288132</v>
      </c>
      <c r="P28" s="5"/>
      <c r="Q28" s="32"/>
    </row>
    <row r="29" spans="1:17" ht="12.75">
      <c r="A29" s="6" t="s">
        <v>16</v>
      </c>
      <c r="B29" s="28" t="s">
        <v>36</v>
      </c>
      <c r="C29" s="62">
        <v>54445375</v>
      </c>
      <c r="D29" s="63">
        <v>55973809</v>
      </c>
      <c r="E29" s="64">
        <f t="shared" si="0"/>
        <v>1528434</v>
      </c>
      <c r="F29" s="62">
        <v>60529326</v>
      </c>
      <c r="G29" s="63">
        <v>58756826</v>
      </c>
      <c r="H29" s="64">
        <f t="shared" si="1"/>
        <v>-1772500</v>
      </c>
      <c r="I29" s="64">
        <v>65960000</v>
      </c>
      <c r="J29" s="29">
        <f t="shared" si="2"/>
        <v>2.807279773534483</v>
      </c>
      <c r="K29" s="30">
        <f t="shared" si="3"/>
        <v>-2.928332623429509</v>
      </c>
      <c r="L29" s="83">
        <v>44507715</v>
      </c>
      <c r="M29" s="84">
        <v>21496325</v>
      </c>
      <c r="N29" s="31">
        <f t="shared" si="4"/>
        <v>3.4340877755687975</v>
      </c>
      <c r="O29" s="30">
        <f t="shared" si="5"/>
        <v>-8.245595468062564</v>
      </c>
      <c r="P29" s="5"/>
      <c r="Q29" s="32"/>
    </row>
    <row r="30" spans="1:17" ht="12.75">
      <c r="A30" s="6" t="s">
        <v>16</v>
      </c>
      <c r="B30" s="28" t="s">
        <v>37</v>
      </c>
      <c r="C30" s="62">
        <v>600000</v>
      </c>
      <c r="D30" s="63">
        <v>340000</v>
      </c>
      <c r="E30" s="64">
        <f t="shared" si="0"/>
        <v>-260000</v>
      </c>
      <c r="F30" s="62">
        <v>850000</v>
      </c>
      <c r="G30" s="63">
        <v>2600000</v>
      </c>
      <c r="H30" s="64">
        <f t="shared" si="1"/>
        <v>1750000</v>
      </c>
      <c r="I30" s="64">
        <v>1650000</v>
      </c>
      <c r="J30" s="29">
        <f t="shared" si="2"/>
        <v>-43.333333333333336</v>
      </c>
      <c r="K30" s="30">
        <f t="shared" si="3"/>
        <v>205.88235294117646</v>
      </c>
      <c r="L30" s="83">
        <v>44507715</v>
      </c>
      <c r="M30" s="84">
        <v>21496325</v>
      </c>
      <c r="N30" s="31">
        <f t="shared" si="4"/>
        <v>-0.5841683851889499</v>
      </c>
      <c r="O30" s="30">
        <f t="shared" si="5"/>
        <v>8.140926414166143</v>
      </c>
      <c r="P30" s="5"/>
      <c r="Q30" s="32"/>
    </row>
    <row r="31" spans="1:17" ht="12.75">
      <c r="A31" s="6" t="s">
        <v>16</v>
      </c>
      <c r="B31" s="28" t="s">
        <v>38</v>
      </c>
      <c r="C31" s="62">
        <v>29660009</v>
      </c>
      <c r="D31" s="63">
        <v>87902476</v>
      </c>
      <c r="E31" s="64">
        <f t="shared" si="0"/>
        <v>58242467</v>
      </c>
      <c r="F31" s="62">
        <v>23300000</v>
      </c>
      <c r="G31" s="63">
        <v>35529158</v>
      </c>
      <c r="H31" s="64">
        <f t="shared" si="1"/>
        <v>12229158</v>
      </c>
      <c r="I31" s="64">
        <v>51756786</v>
      </c>
      <c r="J31" s="29">
        <f t="shared" si="2"/>
        <v>196.3669903134554</v>
      </c>
      <c r="K31" s="30">
        <f t="shared" si="3"/>
        <v>52.48565665236051</v>
      </c>
      <c r="L31" s="83">
        <v>44507715</v>
      </c>
      <c r="M31" s="84">
        <v>21496325</v>
      </c>
      <c r="N31" s="31">
        <f t="shared" si="4"/>
        <v>130.85926114157962</v>
      </c>
      <c r="O31" s="30">
        <f t="shared" si="5"/>
        <v>56.889528791549246</v>
      </c>
      <c r="P31" s="5"/>
      <c r="Q31" s="32"/>
    </row>
    <row r="32" spans="1:17" ht="12.75">
      <c r="A32" s="6" t="s">
        <v>16</v>
      </c>
      <c r="B32" s="28" t="s">
        <v>39</v>
      </c>
      <c r="C32" s="62">
        <v>117765606</v>
      </c>
      <c r="D32" s="63">
        <v>182234534</v>
      </c>
      <c r="E32" s="64">
        <f t="shared" si="0"/>
        <v>64468928</v>
      </c>
      <c r="F32" s="62">
        <v>97039000</v>
      </c>
      <c r="G32" s="63">
        <v>147991040</v>
      </c>
      <c r="H32" s="64">
        <f t="shared" si="1"/>
        <v>50952040</v>
      </c>
      <c r="I32" s="64">
        <v>78754000</v>
      </c>
      <c r="J32" s="29">
        <f t="shared" si="2"/>
        <v>54.7434265315121</v>
      </c>
      <c r="K32" s="30">
        <f t="shared" si="3"/>
        <v>52.506765321159534</v>
      </c>
      <c r="L32" s="83">
        <v>44507715</v>
      </c>
      <c r="M32" s="84">
        <v>21496325</v>
      </c>
      <c r="N32" s="31">
        <f t="shared" si="4"/>
        <v>144.8488829408564</v>
      </c>
      <c r="O32" s="30">
        <f t="shared" si="5"/>
        <v>237.02674759522847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325935531</v>
      </c>
      <c r="D33" s="81">
        <v>370443246</v>
      </c>
      <c r="E33" s="82">
        <f t="shared" si="0"/>
        <v>44507715</v>
      </c>
      <c r="F33" s="80">
        <v>339996674</v>
      </c>
      <c r="G33" s="81">
        <v>361492999</v>
      </c>
      <c r="H33" s="82">
        <f t="shared" si="1"/>
        <v>21496325</v>
      </c>
      <c r="I33" s="82">
        <v>306991221</v>
      </c>
      <c r="J33" s="57">
        <f t="shared" si="2"/>
        <v>13.655373767765136</v>
      </c>
      <c r="K33" s="58">
        <f t="shared" si="3"/>
        <v>6.322510378439761</v>
      </c>
      <c r="L33" s="95">
        <v>44507715</v>
      </c>
      <c r="M33" s="96">
        <v>21496325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46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975651404</v>
      </c>
      <c r="D8" s="63">
        <v>1001051507</v>
      </c>
      <c r="E8" s="64">
        <f>$D8-$C8</f>
        <v>25400103</v>
      </c>
      <c r="F8" s="62">
        <v>1020531369</v>
      </c>
      <c r="G8" s="63">
        <v>1063116700</v>
      </c>
      <c r="H8" s="64">
        <f>$G8-$F8</f>
        <v>42585331</v>
      </c>
      <c r="I8" s="64">
        <v>1131156170</v>
      </c>
      <c r="J8" s="29">
        <f>IF(($C8=0),0,(($E8/$C8)*100))</f>
        <v>2.603399420721789</v>
      </c>
      <c r="K8" s="30">
        <f>IF(($F8=0),0,(($H8/$F8)*100))</f>
        <v>4.17285860029257</v>
      </c>
      <c r="L8" s="83">
        <v>162147479</v>
      </c>
      <c r="M8" s="84">
        <v>327652469</v>
      </c>
      <c r="N8" s="31">
        <f>IF(($L8=0),0,(($E8/$L8)*100))</f>
        <v>15.66481523897143</v>
      </c>
      <c r="O8" s="30">
        <f>IF(($M8=0),0,(($H8/$M8)*100))</f>
        <v>12.997103647645641</v>
      </c>
      <c r="P8" s="5"/>
      <c r="Q8" s="32"/>
    </row>
    <row r="9" spans="1:17" ht="12.75">
      <c r="A9" s="2" t="s">
        <v>16</v>
      </c>
      <c r="B9" s="28" t="s">
        <v>19</v>
      </c>
      <c r="C9" s="62">
        <v>4229725230</v>
      </c>
      <c r="D9" s="63">
        <v>4410246351</v>
      </c>
      <c r="E9" s="64">
        <f>$D9-$C9</f>
        <v>180521121</v>
      </c>
      <c r="F9" s="62">
        <v>4438434999</v>
      </c>
      <c r="G9" s="63">
        <v>4801669671</v>
      </c>
      <c r="H9" s="64">
        <f>$G9-$F9</f>
        <v>363234672</v>
      </c>
      <c r="I9" s="64">
        <v>5231035118</v>
      </c>
      <c r="J9" s="29">
        <f>IF(($C9=0),0,(($E9/$C9)*100))</f>
        <v>4.267916027254564</v>
      </c>
      <c r="K9" s="30">
        <f>IF(($F9=0),0,(($H9/$F9)*100))</f>
        <v>8.183845704214177</v>
      </c>
      <c r="L9" s="83">
        <v>162147479</v>
      </c>
      <c r="M9" s="84">
        <v>327652469</v>
      </c>
      <c r="N9" s="31">
        <f>IF(($L9=0),0,(($E9/$L9)*100))</f>
        <v>111.33143858499335</v>
      </c>
      <c r="O9" s="30">
        <f>IF(($M9=0),0,(($H9/$M9)*100))</f>
        <v>110.85973901206891</v>
      </c>
      <c r="P9" s="5"/>
      <c r="Q9" s="32"/>
    </row>
    <row r="10" spans="1:17" ht="12.75">
      <c r="A10" s="2" t="s">
        <v>16</v>
      </c>
      <c r="B10" s="28" t="s">
        <v>20</v>
      </c>
      <c r="C10" s="62">
        <v>1386796694</v>
      </c>
      <c r="D10" s="63">
        <v>1343022949</v>
      </c>
      <c r="E10" s="64">
        <f aca="true" t="shared" si="0" ref="E10:E33">$D10-$C10</f>
        <v>-43773745</v>
      </c>
      <c r="F10" s="62">
        <v>1478169224</v>
      </c>
      <c r="G10" s="63">
        <v>1400001690</v>
      </c>
      <c r="H10" s="64">
        <f aca="true" t="shared" si="1" ref="H10:H33">$G10-$F10</f>
        <v>-78167534</v>
      </c>
      <c r="I10" s="64">
        <v>1411007913</v>
      </c>
      <c r="J10" s="29">
        <f aca="true" t="shared" si="2" ref="J10:J33">IF(($C10=0),0,(($E10/$C10)*100))</f>
        <v>-3.1564644759673763</v>
      </c>
      <c r="K10" s="30">
        <f aca="true" t="shared" si="3" ref="K10:K33">IF(($F10=0),0,(($H10/$F10)*100))</f>
        <v>-5.288131611107065</v>
      </c>
      <c r="L10" s="83">
        <v>162147479</v>
      </c>
      <c r="M10" s="84">
        <v>327652469</v>
      </c>
      <c r="N10" s="31">
        <f aca="true" t="shared" si="4" ref="N10:N33">IF(($L10=0),0,(($E10/$L10)*100))</f>
        <v>-26.99625382396479</v>
      </c>
      <c r="O10" s="30">
        <f aca="true" t="shared" si="5" ref="O10:O33">IF(($M10=0),0,(($H10/$M10)*100))</f>
        <v>-23.85684265971455</v>
      </c>
      <c r="P10" s="5"/>
      <c r="Q10" s="32"/>
    </row>
    <row r="11" spans="1:17" ht="16.5">
      <c r="A11" s="6" t="s">
        <v>16</v>
      </c>
      <c r="B11" s="33" t="s">
        <v>21</v>
      </c>
      <c r="C11" s="65">
        <v>6592173328</v>
      </c>
      <c r="D11" s="66">
        <v>6754320807</v>
      </c>
      <c r="E11" s="67">
        <f t="shared" si="0"/>
        <v>162147479</v>
      </c>
      <c r="F11" s="65">
        <v>6937135592</v>
      </c>
      <c r="G11" s="66">
        <v>7264788061</v>
      </c>
      <c r="H11" s="67">
        <f t="shared" si="1"/>
        <v>327652469</v>
      </c>
      <c r="I11" s="67">
        <v>7773199201</v>
      </c>
      <c r="J11" s="34">
        <f t="shared" si="2"/>
        <v>2.4596968394517917</v>
      </c>
      <c r="K11" s="35">
        <f t="shared" si="3"/>
        <v>4.723166567161428</v>
      </c>
      <c r="L11" s="85">
        <v>162147479</v>
      </c>
      <c r="M11" s="86">
        <v>327652469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1390598114</v>
      </c>
      <c r="D13" s="63">
        <v>1331823509</v>
      </c>
      <c r="E13" s="64">
        <f t="shared" si="0"/>
        <v>-58774605</v>
      </c>
      <c r="F13" s="62">
        <v>1475086405</v>
      </c>
      <c r="G13" s="63">
        <v>1401772601</v>
      </c>
      <c r="H13" s="64">
        <f t="shared" si="1"/>
        <v>-73313804</v>
      </c>
      <c r="I13" s="64">
        <v>1477715285</v>
      </c>
      <c r="J13" s="29">
        <f t="shared" si="2"/>
        <v>-4.226570164901</v>
      </c>
      <c r="K13" s="30">
        <f t="shared" si="3"/>
        <v>-4.970136240934306</v>
      </c>
      <c r="L13" s="83">
        <v>94247020</v>
      </c>
      <c r="M13" s="84">
        <v>382473270</v>
      </c>
      <c r="N13" s="31">
        <f t="shared" si="4"/>
        <v>-62.36229538079825</v>
      </c>
      <c r="O13" s="30">
        <f t="shared" si="5"/>
        <v>-19.16834711089745</v>
      </c>
      <c r="P13" s="5"/>
      <c r="Q13" s="32"/>
    </row>
    <row r="14" spans="1:17" ht="12.75">
      <c r="A14" s="2" t="s">
        <v>16</v>
      </c>
      <c r="B14" s="28" t="s">
        <v>24</v>
      </c>
      <c r="C14" s="62">
        <v>1216438694</v>
      </c>
      <c r="D14" s="63">
        <v>1378651298</v>
      </c>
      <c r="E14" s="64">
        <f t="shared" si="0"/>
        <v>162212604</v>
      </c>
      <c r="F14" s="62">
        <v>1240787122</v>
      </c>
      <c r="G14" s="63">
        <v>1665885894</v>
      </c>
      <c r="H14" s="64">
        <f t="shared" si="1"/>
        <v>425098772</v>
      </c>
      <c r="I14" s="64">
        <v>1774385300</v>
      </c>
      <c r="J14" s="29">
        <f t="shared" si="2"/>
        <v>13.335041445171262</v>
      </c>
      <c r="K14" s="30">
        <f t="shared" si="3"/>
        <v>34.260411352012724</v>
      </c>
      <c r="L14" s="83">
        <v>94247020</v>
      </c>
      <c r="M14" s="84">
        <v>382473270</v>
      </c>
      <c r="N14" s="31">
        <f t="shared" si="4"/>
        <v>172.1143055769827</v>
      </c>
      <c r="O14" s="30">
        <f t="shared" si="5"/>
        <v>111.14470090942565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94247020</v>
      </c>
      <c r="M15" s="84">
        <v>382473270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1722654442</v>
      </c>
      <c r="D16" s="63">
        <v>1906754405</v>
      </c>
      <c r="E16" s="64">
        <f t="shared" si="0"/>
        <v>184099963</v>
      </c>
      <c r="F16" s="62">
        <v>1876670292</v>
      </c>
      <c r="G16" s="63">
        <v>2184791056</v>
      </c>
      <c r="H16" s="64">
        <f t="shared" si="1"/>
        <v>308120764</v>
      </c>
      <c r="I16" s="64">
        <v>2393715474</v>
      </c>
      <c r="J16" s="29">
        <f t="shared" si="2"/>
        <v>10.686993195586002</v>
      </c>
      <c r="K16" s="30">
        <f t="shared" si="3"/>
        <v>16.418481462272755</v>
      </c>
      <c r="L16" s="83">
        <v>94247020</v>
      </c>
      <c r="M16" s="84">
        <v>382473270</v>
      </c>
      <c r="N16" s="31">
        <f t="shared" si="4"/>
        <v>195.33770192415633</v>
      </c>
      <c r="O16" s="30">
        <f t="shared" si="5"/>
        <v>80.56007783236721</v>
      </c>
      <c r="P16" s="5"/>
      <c r="Q16" s="32"/>
    </row>
    <row r="17" spans="1:17" ht="12.75">
      <c r="A17" s="2" t="s">
        <v>16</v>
      </c>
      <c r="B17" s="28" t="s">
        <v>26</v>
      </c>
      <c r="C17" s="62">
        <v>2097513314</v>
      </c>
      <c r="D17" s="63">
        <v>1904222372</v>
      </c>
      <c r="E17" s="64">
        <f t="shared" si="0"/>
        <v>-193290942</v>
      </c>
      <c r="F17" s="62">
        <v>2140524571</v>
      </c>
      <c r="G17" s="63">
        <v>1863092109</v>
      </c>
      <c r="H17" s="64">
        <f t="shared" si="1"/>
        <v>-277432462</v>
      </c>
      <c r="I17" s="64">
        <v>1978206860</v>
      </c>
      <c r="J17" s="41">
        <f t="shared" si="2"/>
        <v>-9.215242673782619</v>
      </c>
      <c r="K17" s="30">
        <f t="shared" si="3"/>
        <v>-12.960956662618006</v>
      </c>
      <c r="L17" s="87">
        <v>94247020</v>
      </c>
      <c r="M17" s="84">
        <v>382473270</v>
      </c>
      <c r="N17" s="31">
        <f t="shared" si="4"/>
        <v>-205.08971212034078</v>
      </c>
      <c r="O17" s="30">
        <f t="shared" si="5"/>
        <v>-72.53643163089541</v>
      </c>
      <c r="P17" s="5"/>
      <c r="Q17" s="32"/>
    </row>
    <row r="18" spans="1:17" ht="16.5">
      <c r="A18" s="2" t="s">
        <v>16</v>
      </c>
      <c r="B18" s="33" t="s">
        <v>27</v>
      </c>
      <c r="C18" s="65">
        <v>6427204564</v>
      </c>
      <c r="D18" s="66">
        <v>6521451584</v>
      </c>
      <c r="E18" s="67">
        <f t="shared" si="0"/>
        <v>94247020</v>
      </c>
      <c r="F18" s="65">
        <v>6733068390</v>
      </c>
      <c r="G18" s="66">
        <v>7115541660</v>
      </c>
      <c r="H18" s="67">
        <f t="shared" si="1"/>
        <v>382473270</v>
      </c>
      <c r="I18" s="67">
        <v>7624022919</v>
      </c>
      <c r="J18" s="42">
        <f t="shared" si="2"/>
        <v>1.4663765414889012</v>
      </c>
      <c r="K18" s="35">
        <f t="shared" si="3"/>
        <v>5.6805196063068655</v>
      </c>
      <c r="L18" s="88">
        <v>94247020</v>
      </c>
      <c r="M18" s="86">
        <v>382473270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164968764</v>
      </c>
      <c r="D19" s="72">
        <v>232869223</v>
      </c>
      <c r="E19" s="73">
        <f t="shared" si="0"/>
        <v>67900459</v>
      </c>
      <c r="F19" s="74">
        <v>204067202</v>
      </c>
      <c r="G19" s="75">
        <v>149246401</v>
      </c>
      <c r="H19" s="76">
        <f t="shared" si="1"/>
        <v>-54820801</v>
      </c>
      <c r="I19" s="76">
        <v>149176282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55040700</v>
      </c>
      <c r="M22" s="84">
        <v>-74160000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181000000</v>
      </c>
      <c r="D23" s="63">
        <v>228759050</v>
      </c>
      <c r="E23" s="64">
        <f t="shared" si="0"/>
        <v>47759050</v>
      </c>
      <c r="F23" s="62">
        <v>219500000</v>
      </c>
      <c r="G23" s="63">
        <v>149340000</v>
      </c>
      <c r="H23" s="64">
        <f t="shared" si="1"/>
        <v>-70160000</v>
      </c>
      <c r="I23" s="64">
        <v>149274000</v>
      </c>
      <c r="J23" s="29">
        <f t="shared" si="2"/>
        <v>26.386215469613262</v>
      </c>
      <c r="K23" s="30">
        <f t="shared" si="3"/>
        <v>-31.96355353075171</v>
      </c>
      <c r="L23" s="83">
        <v>55040700</v>
      </c>
      <c r="M23" s="84">
        <v>-74160000</v>
      </c>
      <c r="N23" s="31">
        <f t="shared" si="4"/>
        <v>86.77042624821269</v>
      </c>
      <c r="O23" s="30">
        <f t="shared" si="5"/>
        <v>94.60625674217907</v>
      </c>
      <c r="P23" s="5"/>
      <c r="Q23" s="32"/>
    </row>
    <row r="24" spans="1:17" ht="12.75">
      <c r="A24" s="6" t="s">
        <v>16</v>
      </c>
      <c r="B24" s="28" t="s">
        <v>32</v>
      </c>
      <c r="C24" s="62">
        <v>192390850</v>
      </c>
      <c r="D24" s="63">
        <v>199672500</v>
      </c>
      <c r="E24" s="64">
        <f t="shared" si="0"/>
        <v>7281650</v>
      </c>
      <c r="F24" s="62">
        <v>208497600</v>
      </c>
      <c r="G24" s="63">
        <v>204497600</v>
      </c>
      <c r="H24" s="64">
        <f t="shared" si="1"/>
        <v>-4000000</v>
      </c>
      <c r="I24" s="64">
        <v>214104600</v>
      </c>
      <c r="J24" s="29">
        <f t="shared" si="2"/>
        <v>3.7848213675442466</v>
      </c>
      <c r="K24" s="30">
        <f t="shared" si="3"/>
        <v>-1.918487311124924</v>
      </c>
      <c r="L24" s="83">
        <v>55040700</v>
      </c>
      <c r="M24" s="84">
        <v>-74160000</v>
      </c>
      <c r="N24" s="31">
        <f t="shared" si="4"/>
        <v>13.229573751787314</v>
      </c>
      <c r="O24" s="30">
        <f t="shared" si="5"/>
        <v>5.393743257820928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55040700</v>
      </c>
      <c r="M25" s="84">
        <v>-74160000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373390850</v>
      </c>
      <c r="D26" s="66">
        <v>428431550</v>
      </c>
      <c r="E26" s="67">
        <f t="shared" si="0"/>
        <v>55040700</v>
      </c>
      <c r="F26" s="65">
        <v>427997600</v>
      </c>
      <c r="G26" s="66">
        <v>353837600</v>
      </c>
      <c r="H26" s="67">
        <f t="shared" si="1"/>
        <v>-74160000</v>
      </c>
      <c r="I26" s="67">
        <v>363378600</v>
      </c>
      <c r="J26" s="42">
        <f t="shared" si="2"/>
        <v>14.740773642417857</v>
      </c>
      <c r="K26" s="35">
        <f t="shared" si="3"/>
        <v>-17.327199965607285</v>
      </c>
      <c r="L26" s="88">
        <v>55040700</v>
      </c>
      <c r="M26" s="86">
        <v>-74160000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38840005</v>
      </c>
      <c r="D28" s="63">
        <v>46275434</v>
      </c>
      <c r="E28" s="64">
        <f t="shared" si="0"/>
        <v>7435429</v>
      </c>
      <c r="F28" s="62">
        <v>60804796</v>
      </c>
      <c r="G28" s="63">
        <v>26143447</v>
      </c>
      <c r="H28" s="64">
        <f t="shared" si="1"/>
        <v>-34661349</v>
      </c>
      <c r="I28" s="64">
        <v>33555301</v>
      </c>
      <c r="J28" s="29">
        <f t="shared" si="2"/>
        <v>19.143738524235516</v>
      </c>
      <c r="K28" s="30">
        <f t="shared" si="3"/>
        <v>-57.004301108090225</v>
      </c>
      <c r="L28" s="83">
        <v>55240700</v>
      </c>
      <c r="M28" s="84">
        <v>-74160000</v>
      </c>
      <c r="N28" s="31">
        <f t="shared" si="4"/>
        <v>13.460055719786318</v>
      </c>
      <c r="O28" s="30">
        <f t="shared" si="5"/>
        <v>46.73860436893204</v>
      </c>
      <c r="P28" s="5"/>
      <c r="Q28" s="32"/>
    </row>
    <row r="29" spans="1:17" ht="12.75">
      <c r="A29" s="6" t="s">
        <v>16</v>
      </c>
      <c r="B29" s="28" t="s">
        <v>36</v>
      </c>
      <c r="C29" s="62">
        <v>139500000</v>
      </c>
      <c r="D29" s="63">
        <v>120906000</v>
      </c>
      <c r="E29" s="64">
        <f t="shared" si="0"/>
        <v>-18594000</v>
      </c>
      <c r="F29" s="62">
        <v>192500000</v>
      </c>
      <c r="G29" s="63">
        <v>90900000</v>
      </c>
      <c r="H29" s="64">
        <f t="shared" si="1"/>
        <v>-101600000</v>
      </c>
      <c r="I29" s="64">
        <v>101700000</v>
      </c>
      <c r="J29" s="29">
        <f t="shared" si="2"/>
        <v>-13.329032258064515</v>
      </c>
      <c r="K29" s="30">
        <f t="shared" si="3"/>
        <v>-52.77922077922078</v>
      </c>
      <c r="L29" s="83">
        <v>55240700</v>
      </c>
      <c r="M29" s="84">
        <v>-74160000</v>
      </c>
      <c r="N29" s="31">
        <f t="shared" si="4"/>
        <v>-33.659964482709306</v>
      </c>
      <c r="O29" s="30">
        <f t="shared" si="5"/>
        <v>137.00107874865157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55240700</v>
      </c>
      <c r="M30" s="84">
        <v>-74160000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54344311</v>
      </c>
      <c r="D31" s="63">
        <v>40593642</v>
      </c>
      <c r="E31" s="64">
        <f t="shared" si="0"/>
        <v>-13750669</v>
      </c>
      <c r="F31" s="62">
        <v>40124034</v>
      </c>
      <c r="G31" s="63">
        <v>44701271</v>
      </c>
      <c r="H31" s="64">
        <f t="shared" si="1"/>
        <v>4577237</v>
      </c>
      <c r="I31" s="64">
        <v>53729704</v>
      </c>
      <c r="J31" s="29">
        <f t="shared" si="2"/>
        <v>-25.302867488742294</v>
      </c>
      <c r="K31" s="30">
        <f t="shared" si="3"/>
        <v>11.407718874926683</v>
      </c>
      <c r="L31" s="83">
        <v>55240700</v>
      </c>
      <c r="M31" s="84">
        <v>-74160000</v>
      </c>
      <c r="N31" s="31">
        <f t="shared" si="4"/>
        <v>-24.892278700306115</v>
      </c>
      <c r="O31" s="30">
        <f t="shared" si="5"/>
        <v>-6.172110302049623</v>
      </c>
      <c r="P31" s="5"/>
      <c r="Q31" s="32"/>
    </row>
    <row r="32" spans="1:17" ht="12.75">
      <c r="A32" s="6" t="s">
        <v>16</v>
      </c>
      <c r="B32" s="28" t="s">
        <v>39</v>
      </c>
      <c r="C32" s="62">
        <v>140706534</v>
      </c>
      <c r="D32" s="63">
        <v>220856474</v>
      </c>
      <c r="E32" s="64">
        <f t="shared" si="0"/>
        <v>80149940</v>
      </c>
      <c r="F32" s="62">
        <v>134568770</v>
      </c>
      <c r="G32" s="63">
        <v>192092882</v>
      </c>
      <c r="H32" s="64">
        <f t="shared" si="1"/>
        <v>57524112</v>
      </c>
      <c r="I32" s="64">
        <v>174393595</v>
      </c>
      <c r="J32" s="29">
        <f t="shared" si="2"/>
        <v>56.962486191295135</v>
      </c>
      <c r="K32" s="30">
        <f t="shared" si="3"/>
        <v>42.74699991684549</v>
      </c>
      <c r="L32" s="83">
        <v>55240700</v>
      </c>
      <c r="M32" s="84">
        <v>-74160000</v>
      </c>
      <c r="N32" s="31">
        <f t="shared" si="4"/>
        <v>145.0921874632291</v>
      </c>
      <c r="O32" s="30">
        <f t="shared" si="5"/>
        <v>-77.56757281553398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373390850</v>
      </c>
      <c r="D33" s="81">
        <v>428631550</v>
      </c>
      <c r="E33" s="82">
        <f t="shared" si="0"/>
        <v>55240700</v>
      </c>
      <c r="F33" s="80">
        <v>427997600</v>
      </c>
      <c r="G33" s="81">
        <v>353837600</v>
      </c>
      <c r="H33" s="82">
        <f t="shared" si="1"/>
        <v>-74160000</v>
      </c>
      <c r="I33" s="82">
        <v>363378600</v>
      </c>
      <c r="J33" s="57">
        <f t="shared" si="2"/>
        <v>14.794336818912408</v>
      </c>
      <c r="K33" s="58">
        <f t="shared" si="3"/>
        <v>-17.327199965607285</v>
      </c>
      <c r="L33" s="95">
        <v>55240700</v>
      </c>
      <c r="M33" s="96">
        <v>-74160000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47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608220511</v>
      </c>
      <c r="D8" s="63">
        <v>510136886</v>
      </c>
      <c r="E8" s="64">
        <f>$D8-$C8</f>
        <v>-98083625</v>
      </c>
      <c r="F8" s="62">
        <v>637415095</v>
      </c>
      <c r="G8" s="63">
        <v>531639402</v>
      </c>
      <c r="H8" s="64">
        <f>$G8-$F8</f>
        <v>-105775693</v>
      </c>
      <c r="I8" s="64">
        <v>557769792</v>
      </c>
      <c r="J8" s="29">
        <f>IF(($C8=0),0,(($E8/$C8)*100))</f>
        <v>-16.12632642702837</v>
      </c>
      <c r="K8" s="30">
        <f>IF(($F8=0),0,(($H8/$F8)*100))</f>
        <v>-16.59447569248419</v>
      </c>
      <c r="L8" s="83">
        <v>-277013098</v>
      </c>
      <c r="M8" s="84">
        <v>-270414332</v>
      </c>
      <c r="N8" s="31">
        <f>IF(($L8=0),0,(($E8/$L8)*100))</f>
        <v>35.40757664823488</v>
      </c>
      <c r="O8" s="30">
        <f>IF(($M8=0),0,(($H8/$M8)*100))</f>
        <v>39.11615638774649</v>
      </c>
      <c r="P8" s="5"/>
      <c r="Q8" s="32"/>
    </row>
    <row r="9" spans="1:17" ht="12.75">
      <c r="A9" s="2" t="s">
        <v>16</v>
      </c>
      <c r="B9" s="28" t="s">
        <v>19</v>
      </c>
      <c r="C9" s="62">
        <v>2041827092</v>
      </c>
      <c r="D9" s="63">
        <v>1884504324</v>
      </c>
      <c r="E9" s="64">
        <f>$D9-$C9</f>
        <v>-157322768</v>
      </c>
      <c r="F9" s="62">
        <v>2139834790</v>
      </c>
      <c r="G9" s="63">
        <v>2022546548</v>
      </c>
      <c r="H9" s="64">
        <f>$G9-$F9</f>
        <v>-117288242</v>
      </c>
      <c r="I9" s="64">
        <v>2171133956</v>
      </c>
      <c r="J9" s="29">
        <f>IF(($C9=0),0,(($E9/$C9)*100))</f>
        <v>-7.704999537737548</v>
      </c>
      <c r="K9" s="30">
        <f>IF(($F9=0),0,(($H9/$F9)*100))</f>
        <v>-5.481182124345216</v>
      </c>
      <c r="L9" s="83">
        <v>-277013098</v>
      </c>
      <c r="M9" s="84">
        <v>-270414332</v>
      </c>
      <c r="N9" s="31">
        <f>IF(($L9=0),0,(($E9/$L9)*100))</f>
        <v>56.79253765827347</v>
      </c>
      <c r="O9" s="30">
        <f>IF(($M9=0),0,(($H9/$M9)*100))</f>
        <v>43.3735302165863</v>
      </c>
      <c r="P9" s="5"/>
      <c r="Q9" s="32"/>
    </row>
    <row r="10" spans="1:17" ht="12.75">
      <c r="A10" s="2" t="s">
        <v>16</v>
      </c>
      <c r="B10" s="28" t="s">
        <v>20</v>
      </c>
      <c r="C10" s="62">
        <v>783859383</v>
      </c>
      <c r="D10" s="63">
        <v>762252678</v>
      </c>
      <c r="E10" s="64">
        <f aca="true" t="shared" si="0" ref="E10:E33">$D10-$C10</f>
        <v>-21606705</v>
      </c>
      <c r="F10" s="62">
        <v>844761726</v>
      </c>
      <c r="G10" s="63">
        <v>797411329</v>
      </c>
      <c r="H10" s="64">
        <f aca="true" t="shared" si="1" ref="H10:H33">$G10-$F10</f>
        <v>-47350397</v>
      </c>
      <c r="I10" s="64">
        <v>821408567</v>
      </c>
      <c r="J10" s="29">
        <f aca="true" t="shared" si="2" ref="J10:J33">IF(($C10=0),0,(($E10/$C10)*100))</f>
        <v>-2.756451663218784</v>
      </c>
      <c r="K10" s="30">
        <f aca="true" t="shared" si="3" ref="K10:K33">IF(($F10=0),0,(($H10/$F10)*100))</f>
        <v>-5.605177832121623</v>
      </c>
      <c r="L10" s="83">
        <v>-277013098</v>
      </c>
      <c r="M10" s="84">
        <v>-270414332</v>
      </c>
      <c r="N10" s="31">
        <f aca="true" t="shared" si="4" ref="N10:N33">IF(($L10=0),0,(($E10/$L10)*100))</f>
        <v>7.799885693491648</v>
      </c>
      <c r="O10" s="30">
        <f aca="true" t="shared" si="5" ref="O10:O33">IF(($M10=0),0,(($H10/$M10)*100))</f>
        <v>17.51031339566721</v>
      </c>
      <c r="P10" s="5"/>
      <c r="Q10" s="32"/>
    </row>
    <row r="11" spans="1:17" ht="16.5">
      <c r="A11" s="6" t="s">
        <v>16</v>
      </c>
      <c r="B11" s="33" t="s">
        <v>21</v>
      </c>
      <c r="C11" s="65">
        <v>3433906986</v>
      </c>
      <c r="D11" s="66">
        <v>3156893888</v>
      </c>
      <c r="E11" s="67">
        <f t="shared" si="0"/>
        <v>-277013098</v>
      </c>
      <c r="F11" s="65">
        <v>3622011611</v>
      </c>
      <c r="G11" s="66">
        <v>3351597279</v>
      </c>
      <c r="H11" s="67">
        <f t="shared" si="1"/>
        <v>-270414332</v>
      </c>
      <c r="I11" s="67">
        <v>3550312315</v>
      </c>
      <c r="J11" s="34">
        <f t="shared" si="2"/>
        <v>-8.066994800074063</v>
      </c>
      <c r="K11" s="35">
        <f t="shared" si="3"/>
        <v>-7.465860440059203</v>
      </c>
      <c r="L11" s="85">
        <v>-277013098</v>
      </c>
      <c r="M11" s="86">
        <v>-270414332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954536484</v>
      </c>
      <c r="D13" s="63">
        <v>939412211</v>
      </c>
      <c r="E13" s="64">
        <f t="shared" si="0"/>
        <v>-15124273</v>
      </c>
      <c r="F13" s="62">
        <v>998170839</v>
      </c>
      <c r="G13" s="63">
        <v>976763351</v>
      </c>
      <c r="H13" s="64">
        <f t="shared" si="1"/>
        <v>-21407488</v>
      </c>
      <c r="I13" s="64">
        <v>1015601993</v>
      </c>
      <c r="J13" s="29">
        <f t="shared" si="2"/>
        <v>-1.5844625379452755</v>
      </c>
      <c r="K13" s="30">
        <f t="shared" si="3"/>
        <v>-2.1446717499227606</v>
      </c>
      <c r="L13" s="83">
        <v>50956061</v>
      </c>
      <c r="M13" s="84">
        <v>-34619970</v>
      </c>
      <c r="N13" s="31">
        <f t="shared" si="4"/>
        <v>-29.681008899019883</v>
      </c>
      <c r="O13" s="30">
        <f t="shared" si="5"/>
        <v>61.8356630580558</v>
      </c>
      <c r="P13" s="5"/>
      <c r="Q13" s="32"/>
    </row>
    <row r="14" spans="1:17" ht="12.75">
      <c r="A14" s="2" t="s">
        <v>16</v>
      </c>
      <c r="B14" s="28" t="s">
        <v>24</v>
      </c>
      <c r="C14" s="62">
        <v>197996758</v>
      </c>
      <c r="D14" s="63">
        <v>253334087</v>
      </c>
      <c r="E14" s="64">
        <f t="shared" si="0"/>
        <v>55337329</v>
      </c>
      <c r="F14" s="62">
        <v>179728103</v>
      </c>
      <c r="G14" s="63">
        <v>141339771</v>
      </c>
      <c r="H14" s="64">
        <f t="shared" si="1"/>
        <v>-38388332</v>
      </c>
      <c r="I14" s="64">
        <v>150735745</v>
      </c>
      <c r="J14" s="29">
        <f t="shared" si="2"/>
        <v>27.948603582690986</v>
      </c>
      <c r="K14" s="30">
        <f t="shared" si="3"/>
        <v>-21.35911488477681</v>
      </c>
      <c r="L14" s="83">
        <v>50956061</v>
      </c>
      <c r="M14" s="84">
        <v>-34619970</v>
      </c>
      <c r="N14" s="31">
        <f t="shared" si="4"/>
        <v>108.59812927847778</v>
      </c>
      <c r="O14" s="30">
        <f t="shared" si="5"/>
        <v>110.88493721976074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50956061</v>
      </c>
      <c r="M15" s="84">
        <v>-34619970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885259056</v>
      </c>
      <c r="D16" s="63">
        <v>964555540</v>
      </c>
      <c r="E16" s="64">
        <f t="shared" si="0"/>
        <v>79296484</v>
      </c>
      <c r="F16" s="62">
        <v>929522009</v>
      </c>
      <c r="G16" s="63">
        <v>1050400983</v>
      </c>
      <c r="H16" s="64">
        <f t="shared" si="1"/>
        <v>120878974</v>
      </c>
      <c r="I16" s="64">
        <v>1143886670</v>
      </c>
      <c r="J16" s="29">
        <f t="shared" si="2"/>
        <v>8.957432681716616</v>
      </c>
      <c r="K16" s="30">
        <f t="shared" si="3"/>
        <v>13.004423007696635</v>
      </c>
      <c r="L16" s="83">
        <v>50956061</v>
      </c>
      <c r="M16" s="84">
        <v>-34619970</v>
      </c>
      <c r="N16" s="31">
        <f t="shared" si="4"/>
        <v>155.6173739567507</v>
      </c>
      <c r="O16" s="30">
        <f t="shared" si="5"/>
        <v>-349.15967287088927</v>
      </c>
      <c r="P16" s="5"/>
      <c r="Q16" s="32"/>
    </row>
    <row r="17" spans="1:17" ht="12.75">
      <c r="A17" s="2" t="s">
        <v>16</v>
      </c>
      <c r="B17" s="28" t="s">
        <v>26</v>
      </c>
      <c r="C17" s="62">
        <v>1363199398</v>
      </c>
      <c r="D17" s="63">
        <v>1294645919</v>
      </c>
      <c r="E17" s="64">
        <f t="shared" si="0"/>
        <v>-68553479</v>
      </c>
      <c r="F17" s="62">
        <v>1397652923</v>
      </c>
      <c r="G17" s="63">
        <v>1301949799</v>
      </c>
      <c r="H17" s="64">
        <f t="shared" si="1"/>
        <v>-95703124</v>
      </c>
      <c r="I17" s="64">
        <v>1342042459</v>
      </c>
      <c r="J17" s="41">
        <f t="shared" si="2"/>
        <v>-5.02886658405053</v>
      </c>
      <c r="K17" s="30">
        <f t="shared" si="3"/>
        <v>-6.847417010696582</v>
      </c>
      <c r="L17" s="87">
        <v>50956061</v>
      </c>
      <c r="M17" s="84">
        <v>-34619970</v>
      </c>
      <c r="N17" s="31">
        <f t="shared" si="4"/>
        <v>-134.5344943362086</v>
      </c>
      <c r="O17" s="30">
        <f t="shared" si="5"/>
        <v>276.4390725930727</v>
      </c>
      <c r="P17" s="5"/>
      <c r="Q17" s="32"/>
    </row>
    <row r="18" spans="1:17" ht="16.5">
      <c r="A18" s="2" t="s">
        <v>16</v>
      </c>
      <c r="B18" s="33" t="s">
        <v>27</v>
      </c>
      <c r="C18" s="65">
        <v>3400991696</v>
      </c>
      <c r="D18" s="66">
        <v>3451947757</v>
      </c>
      <c r="E18" s="67">
        <f t="shared" si="0"/>
        <v>50956061</v>
      </c>
      <c r="F18" s="65">
        <v>3505073874</v>
      </c>
      <c r="G18" s="66">
        <v>3470453904</v>
      </c>
      <c r="H18" s="67">
        <f t="shared" si="1"/>
        <v>-34619970</v>
      </c>
      <c r="I18" s="67">
        <v>3652266867</v>
      </c>
      <c r="J18" s="42">
        <f t="shared" si="2"/>
        <v>1.498270667932851</v>
      </c>
      <c r="K18" s="35">
        <f t="shared" si="3"/>
        <v>-0.9877101380602741</v>
      </c>
      <c r="L18" s="88">
        <v>50956061</v>
      </c>
      <c r="M18" s="86">
        <v>-34619970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32915290</v>
      </c>
      <c r="D19" s="72">
        <v>-295053869</v>
      </c>
      <c r="E19" s="73">
        <f t="shared" si="0"/>
        <v>-327969159</v>
      </c>
      <c r="F19" s="74">
        <v>116937737</v>
      </c>
      <c r="G19" s="75">
        <v>-118856625</v>
      </c>
      <c r="H19" s="76">
        <f t="shared" si="1"/>
        <v>-235794362</v>
      </c>
      <c r="I19" s="76">
        <v>-101954552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46533316</v>
      </c>
      <c r="M22" s="84">
        <v>-51245443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15760701</v>
      </c>
      <c r="D23" s="63">
        <v>41925000</v>
      </c>
      <c r="E23" s="64">
        <f t="shared" si="0"/>
        <v>26164299</v>
      </c>
      <c r="F23" s="62">
        <v>98617183</v>
      </c>
      <c r="G23" s="63">
        <v>47664100</v>
      </c>
      <c r="H23" s="64">
        <f t="shared" si="1"/>
        <v>-50953083</v>
      </c>
      <c r="I23" s="64">
        <v>47511349</v>
      </c>
      <c r="J23" s="29">
        <f t="shared" si="2"/>
        <v>166.009741571774</v>
      </c>
      <c r="K23" s="30">
        <f t="shared" si="3"/>
        <v>-51.66755067420654</v>
      </c>
      <c r="L23" s="83">
        <v>46533316</v>
      </c>
      <c r="M23" s="84">
        <v>-51245443</v>
      </c>
      <c r="N23" s="31">
        <f t="shared" si="4"/>
        <v>56.227024525825755</v>
      </c>
      <c r="O23" s="30">
        <f t="shared" si="5"/>
        <v>99.4294907354006</v>
      </c>
      <c r="P23" s="5"/>
      <c r="Q23" s="32"/>
    </row>
    <row r="24" spans="1:17" ht="12.75">
      <c r="A24" s="6" t="s">
        <v>16</v>
      </c>
      <c r="B24" s="28" t="s">
        <v>32</v>
      </c>
      <c r="C24" s="62">
        <v>197490063</v>
      </c>
      <c r="D24" s="63">
        <v>217859080</v>
      </c>
      <c r="E24" s="64">
        <f t="shared" si="0"/>
        <v>20369017</v>
      </c>
      <c r="F24" s="62">
        <v>210519399</v>
      </c>
      <c r="G24" s="63">
        <v>210227039</v>
      </c>
      <c r="H24" s="64">
        <f t="shared" si="1"/>
        <v>-292360</v>
      </c>
      <c r="I24" s="64">
        <v>220851449</v>
      </c>
      <c r="J24" s="29">
        <f t="shared" si="2"/>
        <v>10.313945264172608</v>
      </c>
      <c r="K24" s="30">
        <f t="shared" si="3"/>
        <v>-0.13887556272189433</v>
      </c>
      <c r="L24" s="83">
        <v>46533316</v>
      </c>
      <c r="M24" s="84">
        <v>-51245443</v>
      </c>
      <c r="N24" s="31">
        <f t="shared" si="4"/>
        <v>43.772975474174245</v>
      </c>
      <c r="O24" s="30">
        <f t="shared" si="5"/>
        <v>0.5705092645993908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46533316</v>
      </c>
      <c r="M25" s="84">
        <v>-51245443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213250764</v>
      </c>
      <c r="D26" s="66">
        <v>259784080</v>
      </c>
      <c r="E26" s="67">
        <f t="shared" si="0"/>
        <v>46533316</v>
      </c>
      <c r="F26" s="65">
        <v>309136582</v>
      </c>
      <c r="G26" s="66">
        <v>257891139</v>
      </c>
      <c r="H26" s="67">
        <f t="shared" si="1"/>
        <v>-51245443</v>
      </c>
      <c r="I26" s="67">
        <v>268362798</v>
      </c>
      <c r="J26" s="42">
        <f t="shared" si="2"/>
        <v>21.82093753249109</v>
      </c>
      <c r="K26" s="35">
        <f t="shared" si="3"/>
        <v>-16.576958530258963</v>
      </c>
      <c r="L26" s="88">
        <v>46533316</v>
      </c>
      <c r="M26" s="86">
        <v>-51245443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59946621</v>
      </c>
      <c r="D28" s="63">
        <v>43500000</v>
      </c>
      <c r="E28" s="64">
        <f t="shared" si="0"/>
        <v>-16446621</v>
      </c>
      <c r="F28" s="62">
        <v>57785678</v>
      </c>
      <c r="G28" s="63">
        <v>42160000</v>
      </c>
      <c r="H28" s="64">
        <f t="shared" si="1"/>
        <v>-15625678</v>
      </c>
      <c r="I28" s="64">
        <v>33264927</v>
      </c>
      <c r="J28" s="29">
        <f t="shared" si="2"/>
        <v>-27.435442941813182</v>
      </c>
      <c r="K28" s="30">
        <f t="shared" si="3"/>
        <v>-27.04074528640124</v>
      </c>
      <c r="L28" s="83">
        <v>46533316</v>
      </c>
      <c r="M28" s="84">
        <v>-51245443</v>
      </c>
      <c r="N28" s="31">
        <f t="shared" si="4"/>
        <v>-35.34375456930686</v>
      </c>
      <c r="O28" s="30">
        <f t="shared" si="5"/>
        <v>30.491839049961968</v>
      </c>
      <c r="P28" s="5"/>
      <c r="Q28" s="32"/>
    </row>
    <row r="29" spans="1:17" ht="12.75">
      <c r="A29" s="6" t="s">
        <v>16</v>
      </c>
      <c r="B29" s="28" t="s">
        <v>36</v>
      </c>
      <c r="C29" s="62">
        <v>25627080</v>
      </c>
      <c r="D29" s="63">
        <v>44777000</v>
      </c>
      <c r="E29" s="64">
        <f t="shared" si="0"/>
        <v>19149920</v>
      </c>
      <c r="F29" s="62">
        <v>90972522</v>
      </c>
      <c r="G29" s="63">
        <v>41364100</v>
      </c>
      <c r="H29" s="64">
        <f t="shared" si="1"/>
        <v>-49608422</v>
      </c>
      <c r="I29" s="64">
        <v>56231422</v>
      </c>
      <c r="J29" s="29">
        <f t="shared" si="2"/>
        <v>74.72532961226952</v>
      </c>
      <c r="K29" s="30">
        <f t="shared" si="3"/>
        <v>-54.5312154806481</v>
      </c>
      <c r="L29" s="83">
        <v>46533316</v>
      </c>
      <c r="M29" s="84">
        <v>-51245443</v>
      </c>
      <c r="N29" s="31">
        <f t="shared" si="4"/>
        <v>41.15313853841837</v>
      </c>
      <c r="O29" s="30">
        <f t="shared" si="5"/>
        <v>96.80552863988316</v>
      </c>
      <c r="P29" s="5"/>
      <c r="Q29" s="32"/>
    </row>
    <row r="30" spans="1:17" ht="12.75">
      <c r="A30" s="6" t="s">
        <v>16</v>
      </c>
      <c r="B30" s="28" t="s">
        <v>37</v>
      </c>
      <c r="C30" s="62">
        <v>7484800</v>
      </c>
      <c r="D30" s="63">
        <v>3500000</v>
      </c>
      <c r="E30" s="64">
        <f t="shared" si="0"/>
        <v>-3984800</v>
      </c>
      <c r="F30" s="62">
        <v>30000000</v>
      </c>
      <c r="G30" s="63">
        <v>5525000</v>
      </c>
      <c r="H30" s="64">
        <f t="shared" si="1"/>
        <v>-24475000</v>
      </c>
      <c r="I30" s="64">
        <v>0</v>
      </c>
      <c r="J30" s="29">
        <f t="shared" si="2"/>
        <v>-53.23856348867038</v>
      </c>
      <c r="K30" s="30">
        <f t="shared" si="3"/>
        <v>-81.58333333333333</v>
      </c>
      <c r="L30" s="83">
        <v>46533316</v>
      </c>
      <c r="M30" s="84">
        <v>-51245443</v>
      </c>
      <c r="N30" s="31">
        <f t="shared" si="4"/>
        <v>-8.563326972012913</v>
      </c>
      <c r="O30" s="30">
        <f t="shared" si="5"/>
        <v>47.76034427100181</v>
      </c>
      <c r="P30" s="5"/>
      <c r="Q30" s="32"/>
    </row>
    <row r="31" spans="1:17" ht="12.75">
      <c r="A31" s="6" t="s">
        <v>16</v>
      </c>
      <c r="B31" s="28" t="s">
        <v>38</v>
      </c>
      <c r="C31" s="62">
        <v>70500000</v>
      </c>
      <c r="D31" s="63">
        <v>34800000</v>
      </c>
      <c r="E31" s="64">
        <f t="shared" si="0"/>
        <v>-35700000</v>
      </c>
      <c r="F31" s="62">
        <v>25500000</v>
      </c>
      <c r="G31" s="63">
        <v>38000000</v>
      </c>
      <c r="H31" s="64">
        <f t="shared" si="1"/>
        <v>12500000</v>
      </c>
      <c r="I31" s="64">
        <v>56125000</v>
      </c>
      <c r="J31" s="29">
        <f t="shared" si="2"/>
        <v>-50.638297872340424</v>
      </c>
      <c r="K31" s="30">
        <f t="shared" si="3"/>
        <v>49.01960784313725</v>
      </c>
      <c r="L31" s="83">
        <v>46533316</v>
      </c>
      <c r="M31" s="84">
        <v>-51245443</v>
      </c>
      <c r="N31" s="31">
        <f t="shared" si="4"/>
        <v>-76.71922628509861</v>
      </c>
      <c r="O31" s="30">
        <f t="shared" si="5"/>
        <v>-24.392412804393164</v>
      </c>
      <c r="P31" s="5"/>
      <c r="Q31" s="32"/>
    </row>
    <row r="32" spans="1:17" ht="12.75">
      <c r="A32" s="6" t="s">
        <v>16</v>
      </c>
      <c r="B32" s="28" t="s">
        <v>39</v>
      </c>
      <c r="C32" s="62">
        <v>49692263</v>
      </c>
      <c r="D32" s="63">
        <v>133207080</v>
      </c>
      <c r="E32" s="64">
        <f t="shared" si="0"/>
        <v>83514817</v>
      </c>
      <c r="F32" s="62">
        <v>104878382</v>
      </c>
      <c r="G32" s="63">
        <v>130842039</v>
      </c>
      <c r="H32" s="64">
        <f t="shared" si="1"/>
        <v>25963657</v>
      </c>
      <c r="I32" s="64">
        <v>122741449</v>
      </c>
      <c r="J32" s="29">
        <f t="shared" si="2"/>
        <v>168.06402437337175</v>
      </c>
      <c r="K32" s="30">
        <f t="shared" si="3"/>
        <v>24.75596639162492</v>
      </c>
      <c r="L32" s="83">
        <v>46533316</v>
      </c>
      <c r="M32" s="84">
        <v>-51245443</v>
      </c>
      <c r="N32" s="31">
        <f t="shared" si="4"/>
        <v>179.473169288</v>
      </c>
      <c r="O32" s="30">
        <f t="shared" si="5"/>
        <v>-50.66529915645378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213250764</v>
      </c>
      <c r="D33" s="81">
        <v>259784080</v>
      </c>
      <c r="E33" s="82">
        <f t="shared" si="0"/>
        <v>46533316</v>
      </c>
      <c r="F33" s="80">
        <v>309136582</v>
      </c>
      <c r="G33" s="81">
        <v>257891139</v>
      </c>
      <c r="H33" s="82">
        <f t="shared" si="1"/>
        <v>-51245443</v>
      </c>
      <c r="I33" s="82">
        <v>268362798</v>
      </c>
      <c r="J33" s="57">
        <f t="shared" si="2"/>
        <v>21.82093753249109</v>
      </c>
      <c r="K33" s="58">
        <f t="shared" si="3"/>
        <v>-16.576958530258963</v>
      </c>
      <c r="L33" s="95">
        <v>46533316</v>
      </c>
      <c r="M33" s="96">
        <v>-51245443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48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1339633297</v>
      </c>
      <c r="D8" s="63">
        <v>1321378575</v>
      </c>
      <c r="E8" s="64">
        <f>$D8-$C8</f>
        <v>-18254722</v>
      </c>
      <c r="F8" s="62">
        <v>1420011297</v>
      </c>
      <c r="G8" s="63">
        <v>1400661290</v>
      </c>
      <c r="H8" s="64">
        <f>$G8-$F8</f>
        <v>-19350007</v>
      </c>
      <c r="I8" s="64">
        <v>1491704274</v>
      </c>
      <c r="J8" s="29">
        <f>IF(($C8=0),0,(($E8/$C8)*100))</f>
        <v>-1.3626655922094477</v>
      </c>
      <c r="K8" s="30">
        <f>IF(($F8=0),0,(($H8/$F8)*100))</f>
        <v>-1.3626657084264027</v>
      </c>
      <c r="L8" s="83">
        <v>76524720</v>
      </c>
      <c r="M8" s="84">
        <v>167035300</v>
      </c>
      <c r="N8" s="31">
        <f>IF(($L8=0),0,(($E8/$L8)*100))</f>
        <v>-23.854673365678437</v>
      </c>
      <c r="O8" s="30">
        <f>IF(($M8=0),0,(($H8/$M8)*100))</f>
        <v>-11.584381864192778</v>
      </c>
      <c r="P8" s="5"/>
      <c r="Q8" s="32"/>
    </row>
    <row r="9" spans="1:17" ht="12.75">
      <c r="A9" s="2" t="s">
        <v>16</v>
      </c>
      <c r="B9" s="28" t="s">
        <v>19</v>
      </c>
      <c r="C9" s="62">
        <v>3859229379</v>
      </c>
      <c r="D9" s="63">
        <v>4017823677</v>
      </c>
      <c r="E9" s="64">
        <f>$D9-$C9</f>
        <v>158594298</v>
      </c>
      <c r="F9" s="62">
        <v>4172640932</v>
      </c>
      <c r="G9" s="63">
        <v>4444141036</v>
      </c>
      <c r="H9" s="64">
        <f>$G9-$F9</f>
        <v>271500104</v>
      </c>
      <c r="I9" s="64">
        <v>4851845642</v>
      </c>
      <c r="J9" s="29">
        <f>IF(($C9=0),0,(($E9/$C9)*100))</f>
        <v>4.109480998019734</v>
      </c>
      <c r="K9" s="30">
        <f>IF(($F9=0),0,(($H9/$F9)*100))</f>
        <v>6.506673074068383</v>
      </c>
      <c r="L9" s="83">
        <v>76524720</v>
      </c>
      <c r="M9" s="84">
        <v>167035300</v>
      </c>
      <c r="N9" s="31">
        <f>IF(($L9=0),0,(($E9/$L9)*100))</f>
        <v>207.24583899163562</v>
      </c>
      <c r="O9" s="30">
        <f>IF(($M9=0),0,(($H9/$M9)*100))</f>
        <v>162.54055520000864</v>
      </c>
      <c r="P9" s="5"/>
      <c r="Q9" s="32"/>
    </row>
    <row r="10" spans="1:17" ht="12.75">
      <c r="A10" s="2" t="s">
        <v>16</v>
      </c>
      <c r="B10" s="28" t="s">
        <v>20</v>
      </c>
      <c r="C10" s="62">
        <v>1143026798</v>
      </c>
      <c r="D10" s="63">
        <v>1079211942</v>
      </c>
      <c r="E10" s="64">
        <f aca="true" t="shared" si="0" ref="E10:E33">$D10-$C10</f>
        <v>-63814856</v>
      </c>
      <c r="F10" s="62">
        <v>1224804113</v>
      </c>
      <c r="G10" s="63">
        <v>1139689316</v>
      </c>
      <c r="H10" s="64">
        <f aca="true" t="shared" si="1" ref="H10:H33">$G10-$F10</f>
        <v>-85114797</v>
      </c>
      <c r="I10" s="64">
        <v>1171482472</v>
      </c>
      <c r="J10" s="29">
        <f aca="true" t="shared" si="2" ref="J10:J33">IF(($C10=0),0,(($E10/$C10)*100))</f>
        <v>-5.582971117707776</v>
      </c>
      <c r="K10" s="30">
        <f aca="true" t="shared" si="3" ref="K10:K33">IF(($F10=0),0,(($H10/$F10)*100))</f>
        <v>-6.949257934113421</v>
      </c>
      <c r="L10" s="83">
        <v>76524720</v>
      </c>
      <c r="M10" s="84">
        <v>167035300</v>
      </c>
      <c r="N10" s="31">
        <f aca="true" t="shared" si="4" ref="N10:N33">IF(($L10=0),0,(($E10/$L10)*100))</f>
        <v>-83.39116562595721</v>
      </c>
      <c r="O10" s="30">
        <f aca="true" t="shared" si="5" ref="O10:O33">IF(($M10=0),0,(($H10/$M10)*100))</f>
        <v>-50.95617333581585</v>
      </c>
      <c r="P10" s="5"/>
      <c r="Q10" s="32"/>
    </row>
    <row r="11" spans="1:17" ht="16.5">
      <c r="A11" s="6" t="s">
        <v>16</v>
      </c>
      <c r="B11" s="33" t="s">
        <v>21</v>
      </c>
      <c r="C11" s="65">
        <v>6341889474</v>
      </c>
      <c r="D11" s="66">
        <v>6418414194</v>
      </c>
      <c r="E11" s="67">
        <f t="shared" si="0"/>
        <v>76524720</v>
      </c>
      <c r="F11" s="65">
        <v>6817456342</v>
      </c>
      <c r="G11" s="66">
        <v>6984491642</v>
      </c>
      <c r="H11" s="67">
        <f t="shared" si="1"/>
        <v>167035300</v>
      </c>
      <c r="I11" s="67">
        <v>7515032388</v>
      </c>
      <c r="J11" s="34">
        <f t="shared" si="2"/>
        <v>1.2066548985713212</v>
      </c>
      <c r="K11" s="35">
        <f t="shared" si="3"/>
        <v>2.450111766333626</v>
      </c>
      <c r="L11" s="85">
        <v>76524720</v>
      </c>
      <c r="M11" s="86">
        <v>167035300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1574415381</v>
      </c>
      <c r="D13" s="63">
        <v>1538089731</v>
      </c>
      <c r="E13" s="64">
        <f t="shared" si="0"/>
        <v>-36325650</v>
      </c>
      <c r="F13" s="62">
        <v>1676752381</v>
      </c>
      <c r="G13" s="63">
        <v>1612775382</v>
      </c>
      <c r="H13" s="64">
        <f t="shared" si="1"/>
        <v>-63976999</v>
      </c>
      <c r="I13" s="64">
        <v>1692314803</v>
      </c>
      <c r="J13" s="29">
        <f t="shared" si="2"/>
        <v>-2.3072468954747847</v>
      </c>
      <c r="K13" s="30">
        <f t="shared" si="3"/>
        <v>-3.8155305294300343</v>
      </c>
      <c r="L13" s="83">
        <v>214070622</v>
      </c>
      <c r="M13" s="84">
        <v>330033947</v>
      </c>
      <c r="N13" s="31">
        <f t="shared" si="4"/>
        <v>-16.96900287420102</v>
      </c>
      <c r="O13" s="30">
        <f t="shared" si="5"/>
        <v>-19.38497526740787</v>
      </c>
      <c r="P13" s="5"/>
      <c r="Q13" s="32"/>
    </row>
    <row r="14" spans="1:17" ht="12.75">
      <c r="A14" s="2" t="s">
        <v>16</v>
      </c>
      <c r="B14" s="28" t="s">
        <v>24</v>
      </c>
      <c r="C14" s="62">
        <v>130099350</v>
      </c>
      <c r="D14" s="63">
        <v>150000000</v>
      </c>
      <c r="E14" s="64">
        <f t="shared" si="0"/>
        <v>19900650</v>
      </c>
      <c r="F14" s="62">
        <v>135303324</v>
      </c>
      <c r="G14" s="63">
        <v>200000000</v>
      </c>
      <c r="H14" s="64">
        <f t="shared" si="1"/>
        <v>64696676</v>
      </c>
      <c r="I14" s="64">
        <v>250000000</v>
      </c>
      <c r="J14" s="29">
        <f t="shared" si="2"/>
        <v>15.29650225001124</v>
      </c>
      <c r="K14" s="30">
        <f t="shared" si="3"/>
        <v>47.81602852565543</v>
      </c>
      <c r="L14" s="83">
        <v>214070622</v>
      </c>
      <c r="M14" s="84">
        <v>330033947</v>
      </c>
      <c r="N14" s="31">
        <f t="shared" si="4"/>
        <v>9.296301292570636</v>
      </c>
      <c r="O14" s="30">
        <f t="shared" si="5"/>
        <v>19.603036774880618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214070622</v>
      </c>
      <c r="M15" s="84">
        <v>330033947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2112661508</v>
      </c>
      <c r="D16" s="63">
        <v>2185393029</v>
      </c>
      <c r="E16" s="64">
        <f t="shared" si="0"/>
        <v>72731521</v>
      </c>
      <c r="F16" s="62">
        <v>2302801044</v>
      </c>
      <c r="G16" s="63">
        <v>2449680193</v>
      </c>
      <c r="H16" s="64">
        <f t="shared" si="1"/>
        <v>146879149</v>
      </c>
      <c r="I16" s="64">
        <v>2696348212</v>
      </c>
      <c r="J16" s="29">
        <f t="shared" si="2"/>
        <v>3.4426490341490146</v>
      </c>
      <c r="K16" s="30">
        <f t="shared" si="3"/>
        <v>6.378282196054102</v>
      </c>
      <c r="L16" s="83">
        <v>214070622</v>
      </c>
      <c r="M16" s="84">
        <v>330033947</v>
      </c>
      <c r="N16" s="31">
        <f t="shared" si="4"/>
        <v>33.97547983020295</v>
      </c>
      <c r="O16" s="30">
        <f t="shared" si="5"/>
        <v>44.50425489108852</v>
      </c>
      <c r="P16" s="5"/>
      <c r="Q16" s="32"/>
    </row>
    <row r="17" spans="1:17" ht="12.75">
      <c r="A17" s="2" t="s">
        <v>16</v>
      </c>
      <c r="B17" s="28" t="s">
        <v>26</v>
      </c>
      <c r="C17" s="62">
        <v>2087167101</v>
      </c>
      <c r="D17" s="63">
        <v>2244931202</v>
      </c>
      <c r="E17" s="64">
        <f t="shared" si="0"/>
        <v>157764101</v>
      </c>
      <c r="F17" s="62">
        <v>2206116712</v>
      </c>
      <c r="G17" s="63">
        <v>2388551833</v>
      </c>
      <c r="H17" s="64">
        <f t="shared" si="1"/>
        <v>182435121</v>
      </c>
      <c r="I17" s="64">
        <v>2439161405</v>
      </c>
      <c r="J17" s="41">
        <f t="shared" si="2"/>
        <v>7.558767140609506</v>
      </c>
      <c r="K17" s="30">
        <f t="shared" si="3"/>
        <v>8.269513575943574</v>
      </c>
      <c r="L17" s="87">
        <v>214070622</v>
      </c>
      <c r="M17" s="84">
        <v>330033947</v>
      </c>
      <c r="N17" s="31">
        <f t="shared" si="4"/>
        <v>73.69722175142743</v>
      </c>
      <c r="O17" s="30">
        <f t="shared" si="5"/>
        <v>55.27768360143873</v>
      </c>
      <c r="P17" s="5"/>
      <c r="Q17" s="32"/>
    </row>
    <row r="18" spans="1:17" ht="16.5">
      <c r="A18" s="2" t="s">
        <v>16</v>
      </c>
      <c r="B18" s="33" t="s">
        <v>27</v>
      </c>
      <c r="C18" s="65">
        <v>5904343340</v>
      </c>
      <c r="D18" s="66">
        <v>6118413962</v>
      </c>
      <c r="E18" s="67">
        <f t="shared" si="0"/>
        <v>214070622</v>
      </c>
      <c r="F18" s="65">
        <v>6320973461</v>
      </c>
      <c r="G18" s="66">
        <v>6651007408</v>
      </c>
      <c r="H18" s="67">
        <f t="shared" si="1"/>
        <v>330033947</v>
      </c>
      <c r="I18" s="67">
        <v>7077824420</v>
      </c>
      <c r="J18" s="42">
        <f t="shared" si="2"/>
        <v>3.625646573595092</v>
      </c>
      <c r="K18" s="35">
        <f t="shared" si="3"/>
        <v>5.2212519010922644</v>
      </c>
      <c r="L18" s="88">
        <v>214070622</v>
      </c>
      <c r="M18" s="86">
        <v>330033947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437546134</v>
      </c>
      <c r="D19" s="72">
        <v>300000232</v>
      </c>
      <c r="E19" s="73">
        <f t="shared" si="0"/>
        <v>-137545902</v>
      </c>
      <c r="F19" s="74">
        <v>496482881</v>
      </c>
      <c r="G19" s="75">
        <v>333484234</v>
      </c>
      <c r="H19" s="76">
        <f t="shared" si="1"/>
        <v>-162998647</v>
      </c>
      <c r="I19" s="76">
        <v>437207968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100000000</v>
      </c>
      <c r="E22" s="64">
        <f t="shared" si="0"/>
        <v>100000000</v>
      </c>
      <c r="F22" s="62">
        <v>0</v>
      </c>
      <c r="G22" s="63">
        <v>100000000</v>
      </c>
      <c r="H22" s="64">
        <f t="shared" si="1"/>
        <v>100000000</v>
      </c>
      <c r="I22" s="64">
        <v>0</v>
      </c>
      <c r="J22" s="29">
        <f t="shared" si="2"/>
        <v>0</v>
      </c>
      <c r="K22" s="30">
        <f t="shared" si="3"/>
        <v>0</v>
      </c>
      <c r="L22" s="83">
        <v>-82115032</v>
      </c>
      <c r="M22" s="84">
        <v>-220858941</v>
      </c>
      <c r="N22" s="31">
        <f t="shared" si="4"/>
        <v>-121.78038242742207</v>
      </c>
      <c r="O22" s="30">
        <f t="shared" si="5"/>
        <v>-45.27776849206209</v>
      </c>
      <c r="P22" s="5"/>
      <c r="Q22" s="32"/>
    </row>
    <row r="23" spans="1:17" ht="12.75">
      <c r="A23" s="6" t="s">
        <v>16</v>
      </c>
      <c r="B23" s="28" t="s">
        <v>31</v>
      </c>
      <c r="C23" s="62">
        <v>64350000</v>
      </c>
      <c r="D23" s="63">
        <v>95575051</v>
      </c>
      <c r="E23" s="64">
        <f t="shared" si="0"/>
        <v>31225051</v>
      </c>
      <c r="F23" s="62">
        <v>65150000</v>
      </c>
      <c r="G23" s="63">
        <v>39586607</v>
      </c>
      <c r="H23" s="64">
        <f t="shared" si="1"/>
        <v>-25563393</v>
      </c>
      <c r="I23" s="64">
        <v>100680831</v>
      </c>
      <c r="J23" s="29">
        <f t="shared" si="2"/>
        <v>48.523777777777774</v>
      </c>
      <c r="K23" s="30">
        <f t="shared" si="3"/>
        <v>-39.23774827321566</v>
      </c>
      <c r="L23" s="83">
        <v>-82115032</v>
      </c>
      <c r="M23" s="84">
        <v>-220858941</v>
      </c>
      <c r="N23" s="31">
        <f t="shared" si="4"/>
        <v>-38.02598652095758</v>
      </c>
      <c r="O23" s="30">
        <f t="shared" si="5"/>
        <v>11.574533901256006</v>
      </c>
      <c r="P23" s="5"/>
      <c r="Q23" s="32"/>
    </row>
    <row r="24" spans="1:17" ht="12.75">
      <c r="A24" s="6" t="s">
        <v>16</v>
      </c>
      <c r="B24" s="28" t="s">
        <v>32</v>
      </c>
      <c r="C24" s="62">
        <v>594066659</v>
      </c>
      <c r="D24" s="63">
        <v>380726576</v>
      </c>
      <c r="E24" s="64">
        <f t="shared" si="0"/>
        <v>-213340083</v>
      </c>
      <c r="F24" s="62">
        <v>627411402</v>
      </c>
      <c r="G24" s="63">
        <v>332115854</v>
      </c>
      <c r="H24" s="64">
        <f t="shared" si="1"/>
        <v>-295295548</v>
      </c>
      <c r="I24" s="64">
        <v>345142134</v>
      </c>
      <c r="J24" s="29">
        <f t="shared" si="2"/>
        <v>-35.91180884635372</v>
      </c>
      <c r="K24" s="30">
        <f t="shared" si="3"/>
        <v>-47.065696775462804</v>
      </c>
      <c r="L24" s="83">
        <v>-82115032</v>
      </c>
      <c r="M24" s="84">
        <v>-220858941</v>
      </c>
      <c r="N24" s="31">
        <f t="shared" si="4"/>
        <v>259.80636894837966</v>
      </c>
      <c r="O24" s="30">
        <f t="shared" si="5"/>
        <v>133.7032345908061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-82115032</v>
      </c>
      <c r="M25" s="84">
        <v>-220858941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658416659</v>
      </c>
      <c r="D26" s="66">
        <v>576301627</v>
      </c>
      <c r="E26" s="67">
        <f t="shared" si="0"/>
        <v>-82115032</v>
      </c>
      <c r="F26" s="65">
        <v>692561402</v>
      </c>
      <c r="G26" s="66">
        <v>471702461</v>
      </c>
      <c r="H26" s="67">
        <f t="shared" si="1"/>
        <v>-220858941</v>
      </c>
      <c r="I26" s="67">
        <v>445822965</v>
      </c>
      <c r="J26" s="42">
        <f t="shared" si="2"/>
        <v>-12.471590880570353</v>
      </c>
      <c r="K26" s="35">
        <f t="shared" si="3"/>
        <v>-31.89016026047608</v>
      </c>
      <c r="L26" s="88">
        <v>-82115032</v>
      </c>
      <c r="M26" s="86">
        <v>-220858941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75991652</v>
      </c>
      <c r="D28" s="63">
        <v>187264900</v>
      </c>
      <c r="E28" s="64">
        <f t="shared" si="0"/>
        <v>111273248</v>
      </c>
      <c r="F28" s="62">
        <v>79922151</v>
      </c>
      <c r="G28" s="63">
        <v>232193834</v>
      </c>
      <c r="H28" s="64">
        <f t="shared" si="1"/>
        <v>152271683</v>
      </c>
      <c r="I28" s="64">
        <v>206816702</v>
      </c>
      <c r="J28" s="29">
        <f t="shared" si="2"/>
        <v>146.42825240856718</v>
      </c>
      <c r="K28" s="30">
        <f t="shared" si="3"/>
        <v>190.52500601491568</v>
      </c>
      <c r="L28" s="83">
        <v>-82115032</v>
      </c>
      <c r="M28" s="84">
        <v>-220858941</v>
      </c>
      <c r="N28" s="31">
        <f t="shared" si="4"/>
        <v>-135.50898695381377</v>
      </c>
      <c r="O28" s="30">
        <f t="shared" si="5"/>
        <v>-68.94522010770666</v>
      </c>
      <c r="P28" s="5"/>
      <c r="Q28" s="32"/>
    </row>
    <row r="29" spans="1:17" ht="12.75">
      <c r="A29" s="6" t="s">
        <v>16</v>
      </c>
      <c r="B29" s="28" t="s">
        <v>36</v>
      </c>
      <c r="C29" s="62">
        <v>21000000</v>
      </c>
      <c r="D29" s="63">
        <v>40621773</v>
      </c>
      <c r="E29" s="64">
        <f t="shared" si="0"/>
        <v>19621773</v>
      </c>
      <c r="F29" s="62">
        <v>28540000</v>
      </c>
      <c r="G29" s="63">
        <v>10854000</v>
      </c>
      <c r="H29" s="64">
        <f t="shared" si="1"/>
        <v>-17686000</v>
      </c>
      <c r="I29" s="64">
        <v>10400000</v>
      </c>
      <c r="J29" s="29">
        <f t="shared" si="2"/>
        <v>93.43701428571428</v>
      </c>
      <c r="K29" s="30">
        <f t="shared" si="3"/>
        <v>-61.96916608269096</v>
      </c>
      <c r="L29" s="83">
        <v>-82115032</v>
      </c>
      <c r="M29" s="84">
        <v>-220858941</v>
      </c>
      <c r="N29" s="31">
        <f t="shared" si="4"/>
        <v>-23.895470198440645</v>
      </c>
      <c r="O29" s="30">
        <f t="shared" si="5"/>
        <v>8.0078261355061</v>
      </c>
      <c r="P29" s="5"/>
      <c r="Q29" s="32"/>
    </row>
    <row r="30" spans="1:17" ht="12.75">
      <c r="A30" s="6" t="s">
        <v>16</v>
      </c>
      <c r="B30" s="28" t="s">
        <v>37</v>
      </c>
      <c r="C30" s="62">
        <v>194609000</v>
      </c>
      <c r="D30" s="63">
        <v>83841945</v>
      </c>
      <c r="E30" s="64">
        <f t="shared" si="0"/>
        <v>-110767055</v>
      </c>
      <c r="F30" s="62">
        <v>141195000</v>
      </c>
      <c r="G30" s="63">
        <v>0</v>
      </c>
      <c r="H30" s="64">
        <f t="shared" si="1"/>
        <v>-141195000</v>
      </c>
      <c r="I30" s="64">
        <v>-1</v>
      </c>
      <c r="J30" s="29">
        <f t="shared" si="2"/>
        <v>-56.917745325241896</v>
      </c>
      <c r="K30" s="30">
        <f t="shared" si="3"/>
        <v>-100</v>
      </c>
      <c r="L30" s="83">
        <v>-82115032</v>
      </c>
      <c r="M30" s="84">
        <v>-220858941</v>
      </c>
      <c r="N30" s="31">
        <f t="shared" si="4"/>
        <v>134.89254318259293</v>
      </c>
      <c r="O30" s="30">
        <f t="shared" si="5"/>
        <v>63.92994522236707</v>
      </c>
      <c r="P30" s="5"/>
      <c r="Q30" s="32"/>
    </row>
    <row r="31" spans="1:17" ht="12.75">
      <c r="A31" s="6" t="s">
        <v>16</v>
      </c>
      <c r="B31" s="28" t="s">
        <v>38</v>
      </c>
      <c r="C31" s="62">
        <v>100445122</v>
      </c>
      <c r="D31" s="63">
        <v>72361732</v>
      </c>
      <c r="E31" s="64">
        <f t="shared" si="0"/>
        <v>-28083390</v>
      </c>
      <c r="F31" s="62">
        <v>111927164</v>
      </c>
      <c r="G31" s="63">
        <v>67632500</v>
      </c>
      <c r="H31" s="64">
        <f t="shared" si="1"/>
        <v>-44294664</v>
      </c>
      <c r="I31" s="64">
        <v>78250070</v>
      </c>
      <c r="J31" s="29">
        <f t="shared" si="2"/>
        <v>-27.95893861326586</v>
      </c>
      <c r="K31" s="30">
        <f t="shared" si="3"/>
        <v>-39.57454331640173</v>
      </c>
      <c r="L31" s="83">
        <v>-82115032</v>
      </c>
      <c r="M31" s="84">
        <v>-220858941</v>
      </c>
      <c r="N31" s="31">
        <f t="shared" si="4"/>
        <v>34.20005974058441</v>
      </c>
      <c r="O31" s="30">
        <f t="shared" si="5"/>
        <v>20.05563542025677</v>
      </c>
      <c r="P31" s="5"/>
      <c r="Q31" s="32"/>
    </row>
    <row r="32" spans="1:17" ht="12.75">
      <c r="A32" s="6" t="s">
        <v>16</v>
      </c>
      <c r="B32" s="28" t="s">
        <v>39</v>
      </c>
      <c r="C32" s="62">
        <v>266370885</v>
      </c>
      <c r="D32" s="63">
        <v>192211277</v>
      </c>
      <c r="E32" s="64">
        <f t="shared" si="0"/>
        <v>-74159608</v>
      </c>
      <c r="F32" s="62">
        <v>330977087</v>
      </c>
      <c r="G32" s="63">
        <v>161022127</v>
      </c>
      <c r="H32" s="64">
        <f t="shared" si="1"/>
        <v>-169954960</v>
      </c>
      <c r="I32" s="64">
        <v>150356194</v>
      </c>
      <c r="J32" s="29">
        <f t="shared" si="2"/>
        <v>-27.84073341949515</v>
      </c>
      <c r="K32" s="30">
        <f t="shared" si="3"/>
        <v>-51.34946395851263</v>
      </c>
      <c r="L32" s="83">
        <v>-82115032</v>
      </c>
      <c r="M32" s="84">
        <v>-220858941</v>
      </c>
      <c r="N32" s="31">
        <f t="shared" si="4"/>
        <v>90.31185422907708</v>
      </c>
      <c r="O32" s="30">
        <f t="shared" si="5"/>
        <v>76.95181332957672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658416659</v>
      </c>
      <c r="D33" s="81">
        <v>576301627</v>
      </c>
      <c r="E33" s="82">
        <f t="shared" si="0"/>
        <v>-82115032</v>
      </c>
      <c r="F33" s="80">
        <v>692561402</v>
      </c>
      <c r="G33" s="81">
        <v>471702461</v>
      </c>
      <c r="H33" s="82">
        <f t="shared" si="1"/>
        <v>-220858941</v>
      </c>
      <c r="I33" s="82">
        <v>445822965</v>
      </c>
      <c r="J33" s="57">
        <f t="shared" si="2"/>
        <v>-12.471590880570353</v>
      </c>
      <c r="K33" s="58">
        <f t="shared" si="3"/>
        <v>-31.89016026047608</v>
      </c>
      <c r="L33" s="95">
        <v>-82115032</v>
      </c>
      <c r="M33" s="96">
        <v>-220858941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49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420324107</v>
      </c>
      <c r="D8" s="63">
        <v>362426238</v>
      </c>
      <c r="E8" s="64">
        <f>$D8-$C8</f>
        <v>-57897869</v>
      </c>
      <c r="F8" s="62">
        <v>445543550</v>
      </c>
      <c r="G8" s="63">
        <v>380547550</v>
      </c>
      <c r="H8" s="64">
        <f>$G8-$F8</f>
        <v>-64996000</v>
      </c>
      <c r="I8" s="64">
        <v>401477665</v>
      </c>
      <c r="J8" s="29">
        <f>IF(($C8=0),0,(($E8/$C8)*100))</f>
        <v>-13.774577293041155</v>
      </c>
      <c r="K8" s="30">
        <f>IF(($F8=0),0,(($H8/$F8)*100))</f>
        <v>-14.588023999000772</v>
      </c>
      <c r="L8" s="83">
        <v>8268761</v>
      </c>
      <c r="M8" s="84">
        <v>-88649406</v>
      </c>
      <c r="N8" s="31">
        <f>IF(($L8=0),0,(($E8/$L8)*100))</f>
        <v>-700.2000541556347</v>
      </c>
      <c r="O8" s="30">
        <f>IF(($M8=0),0,(($H8/$M8)*100))</f>
        <v>73.31803215917769</v>
      </c>
      <c r="P8" s="5"/>
      <c r="Q8" s="32"/>
    </row>
    <row r="9" spans="1:17" ht="12.75">
      <c r="A9" s="2" t="s">
        <v>16</v>
      </c>
      <c r="B9" s="28" t="s">
        <v>19</v>
      </c>
      <c r="C9" s="62">
        <v>1172201416</v>
      </c>
      <c r="D9" s="63">
        <v>1119127801</v>
      </c>
      <c r="E9" s="64">
        <f>$D9-$C9</f>
        <v>-53073615</v>
      </c>
      <c r="F9" s="62">
        <v>1294918900</v>
      </c>
      <c r="G9" s="63">
        <v>1256755867</v>
      </c>
      <c r="H9" s="64">
        <f>$G9-$F9</f>
        <v>-38163033</v>
      </c>
      <c r="I9" s="64">
        <v>1421024942</v>
      </c>
      <c r="J9" s="29">
        <f>IF(($C9=0),0,(($E9/$C9)*100))</f>
        <v>-4.527687330485191</v>
      </c>
      <c r="K9" s="30">
        <f>IF(($F9=0),0,(($H9/$F9)*100))</f>
        <v>-2.9471369210844016</v>
      </c>
      <c r="L9" s="83">
        <v>8268761</v>
      </c>
      <c r="M9" s="84">
        <v>-88649406</v>
      </c>
      <c r="N9" s="31">
        <f>IF(($L9=0),0,(($E9/$L9)*100))</f>
        <v>-641.8569239091564</v>
      </c>
      <c r="O9" s="30">
        <f>IF(($M9=0),0,(($H9/$M9)*100))</f>
        <v>43.0493950517841</v>
      </c>
      <c r="P9" s="5"/>
      <c r="Q9" s="32"/>
    </row>
    <row r="10" spans="1:17" ht="12.75">
      <c r="A10" s="2" t="s">
        <v>16</v>
      </c>
      <c r="B10" s="28" t="s">
        <v>20</v>
      </c>
      <c r="C10" s="62">
        <v>613447440</v>
      </c>
      <c r="D10" s="63">
        <v>732687685</v>
      </c>
      <c r="E10" s="64">
        <f aca="true" t="shared" si="0" ref="E10:E33">$D10-$C10</f>
        <v>119240245</v>
      </c>
      <c r="F10" s="62">
        <v>658175891</v>
      </c>
      <c r="G10" s="63">
        <v>672685518</v>
      </c>
      <c r="H10" s="64">
        <f aca="true" t="shared" si="1" ref="H10:H33">$G10-$F10</f>
        <v>14509627</v>
      </c>
      <c r="I10" s="64">
        <v>690697817</v>
      </c>
      <c r="J10" s="29">
        <f aca="true" t="shared" si="2" ref="J10:J33">IF(($C10=0),0,(($E10/$C10)*100))</f>
        <v>19.437728030945895</v>
      </c>
      <c r="K10" s="30">
        <f aca="true" t="shared" si="3" ref="K10:K33">IF(($F10=0),0,(($H10/$F10)*100))</f>
        <v>2.2045211923449197</v>
      </c>
      <c r="L10" s="83">
        <v>8268761</v>
      </c>
      <c r="M10" s="84">
        <v>-88649406</v>
      </c>
      <c r="N10" s="31">
        <f aca="true" t="shared" si="4" ref="N10:N33">IF(($L10=0),0,(($E10/$L10)*100))</f>
        <v>1442.056978064791</v>
      </c>
      <c r="O10" s="30">
        <f aca="true" t="shared" si="5" ref="O10:O33">IF(($M10=0),0,(($H10/$M10)*100))</f>
        <v>-16.367427210961797</v>
      </c>
      <c r="P10" s="5"/>
      <c r="Q10" s="32"/>
    </row>
    <row r="11" spans="1:17" ht="16.5">
      <c r="A11" s="6" t="s">
        <v>16</v>
      </c>
      <c r="B11" s="33" t="s">
        <v>21</v>
      </c>
      <c r="C11" s="65">
        <v>2205972963</v>
      </c>
      <c r="D11" s="66">
        <v>2214241724</v>
      </c>
      <c r="E11" s="67">
        <f t="shared" si="0"/>
        <v>8268761</v>
      </c>
      <c r="F11" s="65">
        <v>2398638341</v>
      </c>
      <c r="G11" s="66">
        <v>2309988935</v>
      </c>
      <c r="H11" s="67">
        <f t="shared" si="1"/>
        <v>-88649406</v>
      </c>
      <c r="I11" s="67">
        <v>2513200424</v>
      </c>
      <c r="J11" s="34">
        <f t="shared" si="2"/>
        <v>0.37483510173012036</v>
      </c>
      <c r="K11" s="35">
        <f t="shared" si="3"/>
        <v>-3.695822103929256</v>
      </c>
      <c r="L11" s="85">
        <v>8268761</v>
      </c>
      <c r="M11" s="86">
        <v>-88649406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642525254</v>
      </c>
      <c r="D13" s="63">
        <v>570233902</v>
      </c>
      <c r="E13" s="64">
        <f t="shared" si="0"/>
        <v>-72291352</v>
      </c>
      <c r="F13" s="62">
        <v>697932792</v>
      </c>
      <c r="G13" s="63">
        <v>590500422</v>
      </c>
      <c r="H13" s="64">
        <f t="shared" si="1"/>
        <v>-107432370</v>
      </c>
      <c r="I13" s="64">
        <v>622221170</v>
      </c>
      <c r="J13" s="29">
        <f t="shared" si="2"/>
        <v>-11.251130060640387</v>
      </c>
      <c r="K13" s="30">
        <f t="shared" si="3"/>
        <v>-15.392939152800261</v>
      </c>
      <c r="L13" s="83">
        <v>-115274236</v>
      </c>
      <c r="M13" s="84">
        <v>-257342726</v>
      </c>
      <c r="N13" s="31">
        <f t="shared" si="4"/>
        <v>62.712497179335024</v>
      </c>
      <c r="O13" s="30">
        <f t="shared" si="5"/>
        <v>41.74680655244167</v>
      </c>
      <c r="P13" s="5"/>
      <c r="Q13" s="32"/>
    </row>
    <row r="14" spans="1:17" ht="12.75">
      <c r="A14" s="2" t="s">
        <v>16</v>
      </c>
      <c r="B14" s="28" t="s">
        <v>24</v>
      </c>
      <c r="C14" s="62">
        <v>195781806</v>
      </c>
      <c r="D14" s="63">
        <v>283536108</v>
      </c>
      <c r="E14" s="64">
        <f t="shared" si="0"/>
        <v>87754302</v>
      </c>
      <c r="F14" s="62">
        <v>207528714</v>
      </c>
      <c r="G14" s="63">
        <v>294877552</v>
      </c>
      <c r="H14" s="64">
        <f t="shared" si="1"/>
        <v>87348838</v>
      </c>
      <c r="I14" s="64">
        <v>306672654</v>
      </c>
      <c r="J14" s="29">
        <f t="shared" si="2"/>
        <v>44.82250102443125</v>
      </c>
      <c r="K14" s="30">
        <f t="shared" si="3"/>
        <v>42.090001097390314</v>
      </c>
      <c r="L14" s="83">
        <v>-115274236</v>
      </c>
      <c r="M14" s="84">
        <v>-257342726</v>
      </c>
      <c r="N14" s="31">
        <f t="shared" si="4"/>
        <v>-76.12655268433095</v>
      </c>
      <c r="O14" s="30">
        <f t="shared" si="5"/>
        <v>-33.94261005846344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-115274236</v>
      </c>
      <c r="M15" s="84">
        <v>-257342726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614612015</v>
      </c>
      <c r="D16" s="63">
        <v>557137890</v>
      </c>
      <c r="E16" s="64">
        <f t="shared" si="0"/>
        <v>-57474125</v>
      </c>
      <c r="F16" s="62">
        <v>706803817</v>
      </c>
      <c r="G16" s="63">
        <v>649065642</v>
      </c>
      <c r="H16" s="64">
        <f t="shared" si="1"/>
        <v>-57738175</v>
      </c>
      <c r="I16" s="64">
        <v>759406801</v>
      </c>
      <c r="J16" s="29">
        <f t="shared" si="2"/>
        <v>-9.351285623662923</v>
      </c>
      <c r="K16" s="30">
        <f t="shared" si="3"/>
        <v>-8.168911034615988</v>
      </c>
      <c r="L16" s="83">
        <v>-115274236</v>
      </c>
      <c r="M16" s="84">
        <v>-257342726</v>
      </c>
      <c r="N16" s="31">
        <f t="shared" si="4"/>
        <v>49.858604137701676</v>
      </c>
      <c r="O16" s="30">
        <f t="shared" si="5"/>
        <v>22.43629571251219</v>
      </c>
      <c r="P16" s="5"/>
      <c r="Q16" s="32"/>
    </row>
    <row r="17" spans="1:17" ht="12.75">
      <c r="A17" s="2" t="s">
        <v>16</v>
      </c>
      <c r="B17" s="28" t="s">
        <v>26</v>
      </c>
      <c r="C17" s="62">
        <v>1151285911</v>
      </c>
      <c r="D17" s="63">
        <v>1078022850</v>
      </c>
      <c r="E17" s="64">
        <f t="shared" si="0"/>
        <v>-73263061</v>
      </c>
      <c r="F17" s="62">
        <v>1220081311</v>
      </c>
      <c r="G17" s="63">
        <v>1040560292</v>
      </c>
      <c r="H17" s="64">
        <f t="shared" si="1"/>
        <v>-179521019</v>
      </c>
      <c r="I17" s="64">
        <v>1062758829</v>
      </c>
      <c r="J17" s="41">
        <f t="shared" si="2"/>
        <v>-6.363585300576132</v>
      </c>
      <c r="K17" s="30">
        <f t="shared" si="3"/>
        <v>-14.713856968504945</v>
      </c>
      <c r="L17" s="87">
        <v>-115274236</v>
      </c>
      <c r="M17" s="84">
        <v>-257342726</v>
      </c>
      <c r="N17" s="31">
        <f t="shared" si="4"/>
        <v>63.555451367294246</v>
      </c>
      <c r="O17" s="30">
        <f t="shared" si="5"/>
        <v>69.75950779350958</v>
      </c>
      <c r="P17" s="5"/>
      <c r="Q17" s="32"/>
    </row>
    <row r="18" spans="1:17" ht="16.5">
      <c r="A18" s="2" t="s">
        <v>16</v>
      </c>
      <c r="B18" s="33" t="s">
        <v>27</v>
      </c>
      <c r="C18" s="65">
        <v>2604204986</v>
      </c>
      <c r="D18" s="66">
        <v>2488930750</v>
      </c>
      <c r="E18" s="67">
        <f t="shared" si="0"/>
        <v>-115274236</v>
      </c>
      <c r="F18" s="65">
        <v>2832346634</v>
      </c>
      <c r="G18" s="66">
        <v>2575003908</v>
      </c>
      <c r="H18" s="67">
        <f t="shared" si="1"/>
        <v>-257342726</v>
      </c>
      <c r="I18" s="67">
        <v>2751059454</v>
      </c>
      <c r="J18" s="42">
        <f t="shared" si="2"/>
        <v>-4.426465528624098</v>
      </c>
      <c r="K18" s="35">
        <f t="shared" si="3"/>
        <v>-9.08584856496064</v>
      </c>
      <c r="L18" s="88">
        <v>-115274236</v>
      </c>
      <c r="M18" s="86">
        <v>-257342726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-398232023</v>
      </c>
      <c r="D19" s="72">
        <v>-274689026</v>
      </c>
      <c r="E19" s="73">
        <f t="shared" si="0"/>
        <v>123542997</v>
      </c>
      <c r="F19" s="74">
        <v>-433708293</v>
      </c>
      <c r="G19" s="75">
        <v>-265014973</v>
      </c>
      <c r="H19" s="76">
        <f t="shared" si="1"/>
        <v>168693320</v>
      </c>
      <c r="I19" s="76">
        <v>-237859030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-52274304</v>
      </c>
      <c r="M22" s="84">
        <v>24622500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9000000</v>
      </c>
      <c r="D23" s="63">
        <v>39423113</v>
      </c>
      <c r="E23" s="64">
        <f t="shared" si="0"/>
        <v>30423113</v>
      </c>
      <c r="F23" s="62">
        <v>15000000</v>
      </c>
      <c r="G23" s="63">
        <v>11000000</v>
      </c>
      <c r="H23" s="64">
        <f t="shared" si="1"/>
        <v>-4000000</v>
      </c>
      <c r="I23" s="64">
        <v>11000000</v>
      </c>
      <c r="J23" s="29">
        <f t="shared" si="2"/>
        <v>338.0345888888889</v>
      </c>
      <c r="K23" s="30">
        <f t="shared" si="3"/>
        <v>-26.666666666666668</v>
      </c>
      <c r="L23" s="83">
        <v>-52274304</v>
      </c>
      <c r="M23" s="84">
        <v>24622500</v>
      </c>
      <c r="N23" s="31">
        <f t="shared" si="4"/>
        <v>-58.19898242930217</v>
      </c>
      <c r="O23" s="30">
        <f t="shared" si="5"/>
        <v>-16.245304091785968</v>
      </c>
      <c r="P23" s="5"/>
      <c r="Q23" s="32"/>
    </row>
    <row r="24" spans="1:17" ht="12.75">
      <c r="A24" s="6" t="s">
        <v>16</v>
      </c>
      <c r="B24" s="28" t="s">
        <v>32</v>
      </c>
      <c r="C24" s="62">
        <v>112015000</v>
      </c>
      <c r="D24" s="63">
        <v>29317583</v>
      </c>
      <c r="E24" s="64">
        <f t="shared" si="0"/>
        <v>-82697417</v>
      </c>
      <c r="F24" s="62">
        <v>105827000</v>
      </c>
      <c r="G24" s="63">
        <v>134449500</v>
      </c>
      <c r="H24" s="64">
        <f t="shared" si="1"/>
        <v>28622500</v>
      </c>
      <c r="I24" s="64">
        <v>122442450</v>
      </c>
      <c r="J24" s="29">
        <f t="shared" si="2"/>
        <v>-73.82709190733384</v>
      </c>
      <c r="K24" s="30">
        <f t="shared" si="3"/>
        <v>27.046500420497605</v>
      </c>
      <c r="L24" s="83">
        <v>-52274304</v>
      </c>
      <c r="M24" s="84">
        <v>24622500</v>
      </c>
      <c r="N24" s="31">
        <f t="shared" si="4"/>
        <v>158.19898242930216</v>
      </c>
      <c r="O24" s="30">
        <f t="shared" si="5"/>
        <v>116.24530409178597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-52274304</v>
      </c>
      <c r="M25" s="84">
        <v>24622500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121015000</v>
      </c>
      <c r="D26" s="66">
        <v>68740696</v>
      </c>
      <c r="E26" s="67">
        <f t="shared" si="0"/>
        <v>-52274304</v>
      </c>
      <c r="F26" s="65">
        <v>120827000</v>
      </c>
      <c r="G26" s="66">
        <v>145449500</v>
      </c>
      <c r="H26" s="67">
        <f t="shared" si="1"/>
        <v>24622500</v>
      </c>
      <c r="I26" s="67">
        <v>133442450</v>
      </c>
      <c r="J26" s="42">
        <f t="shared" si="2"/>
        <v>-43.19654918811718</v>
      </c>
      <c r="K26" s="35">
        <f t="shared" si="3"/>
        <v>20.378309483807428</v>
      </c>
      <c r="L26" s="88">
        <v>-52274304</v>
      </c>
      <c r="M26" s="86">
        <v>24622500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73815000</v>
      </c>
      <c r="D28" s="63">
        <v>591332</v>
      </c>
      <c r="E28" s="64">
        <f t="shared" si="0"/>
        <v>-73223668</v>
      </c>
      <c r="F28" s="62">
        <v>65127000</v>
      </c>
      <c r="G28" s="63">
        <v>63293460</v>
      </c>
      <c r="H28" s="64">
        <f t="shared" si="1"/>
        <v>-1833540</v>
      </c>
      <c r="I28" s="64">
        <v>51935450</v>
      </c>
      <c r="J28" s="29">
        <f t="shared" si="2"/>
        <v>-99.19889995258416</v>
      </c>
      <c r="K28" s="30">
        <f t="shared" si="3"/>
        <v>-2.8153300474457597</v>
      </c>
      <c r="L28" s="83">
        <v>-54184304</v>
      </c>
      <c r="M28" s="84">
        <v>20622500</v>
      </c>
      <c r="N28" s="31">
        <f t="shared" si="4"/>
        <v>135.1381536616213</v>
      </c>
      <c r="O28" s="30">
        <f t="shared" si="5"/>
        <v>-8.89096860225482</v>
      </c>
      <c r="P28" s="5"/>
      <c r="Q28" s="32"/>
    </row>
    <row r="29" spans="1:17" ht="12.75">
      <c r="A29" s="6" t="s">
        <v>16</v>
      </c>
      <c r="B29" s="28" t="s">
        <v>36</v>
      </c>
      <c r="C29" s="62">
        <v>0</v>
      </c>
      <c r="D29" s="63">
        <v>0</v>
      </c>
      <c r="E29" s="64">
        <f t="shared" si="0"/>
        <v>0</v>
      </c>
      <c r="F29" s="62">
        <v>0</v>
      </c>
      <c r="G29" s="63">
        <v>0</v>
      </c>
      <c r="H29" s="64">
        <f t="shared" si="1"/>
        <v>0</v>
      </c>
      <c r="I29" s="64">
        <v>0</v>
      </c>
      <c r="J29" s="29">
        <f t="shared" si="2"/>
        <v>0</v>
      </c>
      <c r="K29" s="30">
        <f t="shared" si="3"/>
        <v>0</v>
      </c>
      <c r="L29" s="83">
        <v>-54184304</v>
      </c>
      <c r="M29" s="84">
        <v>20622500</v>
      </c>
      <c r="N29" s="31">
        <f t="shared" si="4"/>
        <v>0</v>
      </c>
      <c r="O29" s="30">
        <f t="shared" si="5"/>
        <v>0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-54184304</v>
      </c>
      <c r="M30" s="84">
        <v>20622500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46000000</v>
      </c>
      <c r="D31" s="63">
        <v>32829228</v>
      </c>
      <c r="E31" s="64">
        <f t="shared" si="0"/>
        <v>-13170772</v>
      </c>
      <c r="F31" s="62">
        <v>56000000</v>
      </c>
      <c r="G31" s="63">
        <v>36000000</v>
      </c>
      <c r="H31" s="64">
        <f t="shared" si="1"/>
        <v>-20000000</v>
      </c>
      <c r="I31" s="64">
        <v>38000000</v>
      </c>
      <c r="J31" s="29">
        <f t="shared" si="2"/>
        <v>-28.632113043478263</v>
      </c>
      <c r="K31" s="30">
        <f t="shared" si="3"/>
        <v>-35.714285714285715</v>
      </c>
      <c r="L31" s="83">
        <v>-54184304</v>
      </c>
      <c r="M31" s="84">
        <v>20622500</v>
      </c>
      <c r="N31" s="31">
        <f t="shared" si="4"/>
        <v>24.30735661013566</v>
      </c>
      <c r="O31" s="30">
        <f t="shared" si="5"/>
        <v>-96.98145229724815</v>
      </c>
      <c r="P31" s="5"/>
      <c r="Q31" s="32"/>
    </row>
    <row r="32" spans="1:17" ht="12.75">
      <c r="A32" s="6" t="s">
        <v>16</v>
      </c>
      <c r="B32" s="28" t="s">
        <v>39</v>
      </c>
      <c r="C32" s="62">
        <v>3200000</v>
      </c>
      <c r="D32" s="63">
        <v>35410136</v>
      </c>
      <c r="E32" s="64">
        <f t="shared" si="0"/>
        <v>32210136</v>
      </c>
      <c r="F32" s="62">
        <v>3700000</v>
      </c>
      <c r="G32" s="63">
        <v>46156040</v>
      </c>
      <c r="H32" s="64">
        <f t="shared" si="1"/>
        <v>42456040</v>
      </c>
      <c r="I32" s="64">
        <v>43507000</v>
      </c>
      <c r="J32" s="29">
        <f t="shared" si="2"/>
        <v>1006.56675</v>
      </c>
      <c r="K32" s="30">
        <f t="shared" si="3"/>
        <v>1147.4605405405405</v>
      </c>
      <c r="L32" s="83">
        <v>-54184304</v>
      </c>
      <c r="M32" s="84">
        <v>20622500</v>
      </c>
      <c r="N32" s="31">
        <f t="shared" si="4"/>
        <v>-59.44551027175693</v>
      </c>
      <c r="O32" s="30">
        <f t="shared" si="5"/>
        <v>205.87242089950294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123015000</v>
      </c>
      <c r="D33" s="81">
        <v>68830696</v>
      </c>
      <c r="E33" s="82">
        <f t="shared" si="0"/>
        <v>-54184304</v>
      </c>
      <c r="F33" s="80">
        <v>124827000</v>
      </c>
      <c r="G33" s="81">
        <v>145449500</v>
      </c>
      <c r="H33" s="82">
        <f t="shared" si="1"/>
        <v>20622500</v>
      </c>
      <c r="I33" s="82">
        <v>133442450</v>
      </c>
      <c r="J33" s="57">
        <f t="shared" si="2"/>
        <v>-44.046908100638134</v>
      </c>
      <c r="K33" s="58">
        <f t="shared" si="3"/>
        <v>16.520864876989755</v>
      </c>
      <c r="L33" s="95">
        <v>-54184304</v>
      </c>
      <c r="M33" s="96">
        <v>20622500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50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572208900</v>
      </c>
      <c r="D8" s="63">
        <v>617377500</v>
      </c>
      <c r="E8" s="64">
        <f>$D8-$C8</f>
        <v>45168600</v>
      </c>
      <c r="F8" s="62">
        <v>608107900</v>
      </c>
      <c r="G8" s="63">
        <v>648246300</v>
      </c>
      <c r="H8" s="64">
        <f>$G8-$F8</f>
        <v>40138400</v>
      </c>
      <c r="I8" s="64">
        <v>674000000</v>
      </c>
      <c r="J8" s="29">
        <f>IF(($C8=0),0,(($E8/$C8)*100))</f>
        <v>7.893725525765154</v>
      </c>
      <c r="K8" s="30">
        <f>IF(($F8=0),0,(($H8/$F8)*100))</f>
        <v>6.600539147740064</v>
      </c>
      <c r="L8" s="83">
        <v>140485600</v>
      </c>
      <c r="M8" s="84">
        <v>163026800</v>
      </c>
      <c r="N8" s="31">
        <f>IF(($L8=0),0,(($E8/$L8)*100))</f>
        <v>32.15176502075657</v>
      </c>
      <c r="O8" s="30">
        <f>IF(($M8=0),0,(($H8/$M8)*100))</f>
        <v>24.620737203944383</v>
      </c>
      <c r="P8" s="5"/>
      <c r="Q8" s="32"/>
    </row>
    <row r="9" spans="1:17" ht="12.75">
      <c r="A9" s="2" t="s">
        <v>16</v>
      </c>
      <c r="B9" s="28" t="s">
        <v>19</v>
      </c>
      <c r="C9" s="62">
        <v>2440765500</v>
      </c>
      <c r="D9" s="63">
        <v>2475325300</v>
      </c>
      <c r="E9" s="64">
        <f>$D9-$C9</f>
        <v>34559800</v>
      </c>
      <c r="F9" s="62">
        <v>2597507300</v>
      </c>
      <c r="G9" s="63">
        <v>2666749700</v>
      </c>
      <c r="H9" s="64">
        <f>$G9-$F9</f>
        <v>69242400</v>
      </c>
      <c r="I9" s="64">
        <v>2861825200</v>
      </c>
      <c r="J9" s="29">
        <f>IF(($C9=0),0,(($E9/$C9)*100))</f>
        <v>1.415941023420726</v>
      </c>
      <c r="K9" s="30">
        <f>IF(($F9=0),0,(($H9/$F9)*100))</f>
        <v>2.6657249432946735</v>
      </c>
      <c r="L9" s="83">
        <v>140485600</v>
      </c>
      <c r="M9" s="84">
        <v>163026800</v>
      </c>
      <c r="N9" s="31">
        <f>IF(($L9=0),0,(($E9/$L9)*100))</f>
        <v>24.600243726047367</v>
      </c>
      <c r="O9" s="30">
        <f>IF(($M9=0),0,(($H9/$M9)*100))</f>
        <v>42.473016706455624</v>
      </c>
      <c r="P9" s="5"/>
      <c r="Q9" s="32"/>
    </row>
    <row r="10" spans="1:17" ht="12.75">
      <c r="A10" s="2" t="s">
        <v>16</v>
      </c>
      <c r="B10" s="28" t="s">
        <v>20</v>
      </c>
      <c r="C10" s="62">
        <v>609327100</v>
      </c>
      <c r="D10" s="63">
        <v>670084300</v>
      </c>
      <c r="E10" s="64">
        <f aca="true" t="shared" si="0" ref="E10:E33">$D10-$C10</f>
        <v>60757200</v>
      </c>
      <c r="F10" s="62">
        <v>657106500</v>
      </c>
      <c r="G10" s="63">
        <v>710752500</v>
      </c>
      <c r="H10" s="64">
        <f aca="true" t="shared" si="1" ref="H10:H33">$G10-$F10</f>
        <v>53646000</v>
      </c>
      <c r="I10" s="64">
        <v>724359600</v>
      </c>
      <c r="J10" s="29">
        <f aca="true" t="shared" si="2" ref="J10:J33">IF(($C10=0),0,(($E10/$C10)*100))</f>
        <v>9.971196094839701</v>
      </c>
      <c r="K10" s="30">
        <f aca="true" t="shared" si="3" ref="K10:K33">IF(($F10=0),0,(($H10/$F10)*100))</f>
        <v>8.163973419833772</v>
      </c>
      <c r="L10" s="83">
        <v>140485600</v>
      </c>
      <c r="M10" s="84">
        <v>163026800</v>
      </c>
      <c r="N10" s="31">
        <f aca="true" t="shared" si="4" ref="N10:N33">IF(($L10=0),0,(($E10/$L10)*100))</f>
        <v>43.247991253196055</v>
      </c>
      <c r="O10" s="30">
        <f aca="true" t="shared" si="5" ref="O10:O33">IF(($M10=0),0,(($H10/$M10)*100))</f>
        <v>32.906246089599996</v>
      </c>
      <c r="P10" s="5"/>
      <c r="Q10" s="32"/>
    </row>
    <row r="11" spans="1:17" ht="16.5">
      <c r="A11" s="6" t="s">
        <v>16</v>
      </c>
      <c r="B11" s="33" t="s">
        <v>21</v>
      </c>
      <c r="C11" s="65">
        <v>3622301500</v>
      </c>
      <c r="D11" s="66">
        <v>3762787100</v>
      </c>
      <c r="E11" s="67">
        <f t="shared" si="0"/>
        <v>140485600</v>
      </c>
      <c r="F11" s="65">
        <v>3862721700</v>
      </c>
      <c r="G11" s="66">
        <v>4025748500</v>
      </c>
      <c r="H11" s="67">
        <f t="shared" si="1"/>
        <v>163026800</v>
      </c>
      <c r="I11" s="67">
        <v>4260184800</v>
      </c>
      <c r="J11" s="34">
        <f t="shared" si="2"/>
        <v>3.8783519262546204</v>
      </c>
      <c r="K11" s="35">
        <f t="shared" si="3"/>
        <v>4.22051632660981</v>
      </c>
      <c r="L11" s="85">
        <v>140485600</v>
      </c>
      <c r="M11" s="86">
        <v>163026800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1034072500</v>
      </c>
      <c r="D13" s="63">
        <v>1084038100</v>
      </c>
      <c r="E13" s="64">
        <f t="shared" si="0"/>
        <v>49965600</v>
      </c>
      <c r="F13" s="62">
        <v>1087003598</v>
      </c>
      <c r="G13" s="63">
        <v>1128369200</v>
      </c>
      <c r="H13" s="64">
        <f t="shared" si="1"/>
        <v>41365602</v>
      </c>
      <c r="I13" s="64">
        <v>1178861900</v>
      </c>
      <c r="J13" s="29">
        <f t="shared" si="2"/>
        <v>4.831924260629695</v>
      </c>
      <c r="K13" s="30">
        <f t="shared" si="3"/>
        <v>3.8054705684608043</v>
      </c>
      <c r="L13" s="83">
        <v>239380300</v>
      </c>
      <c r="M13" s="84">
        <v>254258702</v>
      </c>
      <c r="N13" s="31">
        <f t="shared" si="4"/>
        <v>20.872895555732864</v>
      </c>
      <c r="O13" s="30">
        <f t="shared" si="5"/>
        <v>16.26909980843055</v>
      </c>
      <c r="P13" s="5"/>
      <c r="Q13" s="32"/>
    </row>
    <row r="14" spans="1:17" ht="12.75">
      <c r="A14" s="2" t="s">
        <v>16</v>
      </c>
      <c r="B14" s="28" t="s">
        <v>24</v>
      </c>
      <c r="C14" s="62">
        <v>36750000</v>
      </c>
      <c r="D14" s="63">
        <v>139527300</v>
      </c>
      <c r="E14" s="64">
        <f t="shared" si="0"/>
        <v>102777300</v>
      </c>
      <c r="F14" s="62">
        <v>38587400</v>
      </c>
      <c r="G14" s="63">
        <v>144179000</v>
      </c>
      <c r="H14" s="64">
        <f t="shared" si="1"/>
        <v>105591600</v>
      </c>
      <c r="I14" s="64">
        <v>148504400</v>
      </c>
      <c r="J14" s="29">
        <f t="shared" si="2"/>
        <v>279.6661224489796</v>
      </c>
      <c r="K14" s="30">
        <f t="shared" si="3"/>
        <v>273.6426916558255</v>
      </c>
      <c r="L14" s="83">
        <v>239380300</v>
      </c>
      <c r="M14" s="84">
        <v>254258702</v>
      </c>
      <c r="N14" s="31">
        <f t="shared" si="4"/>
        <v>42.93473606641817</v>
      </c>
      <c r="O14" s="30">
        <f t="shared" si="5"/>
        <v>41.52919808424099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239380300</v>
      </c>
      <c r="M15" s="84">
        <v>254258702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1082083400</v>
      </c>
      <c r="D16" s="63">
        <v>1242092300</v>
      </c>
      <c r="E16" s="64">
        <f t="shared" si="0"/>
        <v>160008900</v>
      </c>
      <c r="F16" s="62">
        <v>1147008400</v>
      </c>
      <c r="G16" s="63">
        <v>1352638500</v>
      </c>
      <c r="H16" s="64">
        <f t="shared" si="1"/>
        <v>205630100</v>
      </c>
      <c r="I16" s="64">
        <v>1473023300</v>
      </c>
      <c r="J16" s="29">
        <f t="shared" si="2"/>
        <v>14.787113451698824</v>
      </c>
      <c r="K16" s="30">
        <f t="shared" si="3"/>
        <v>17.927514741827522</v>
      </c>
      <c r="L16" s="83">
        <v>239380300</v>
      </c>
      <c r="M16" s="84">
        <v>254258702</v>
      </c>
      <c r="N16" s="31">
        <f t="shared" si="4"/>
        <v>66.84296911650624</v>
      </c>
      <c r="O16" s="30">
        <f t="shared" si="5"/>
        <v>80.87436079178914</v>
      </c>
      <c r="P16" s="5"/>
      <c r="Q16" s="32"/>
    </row>
    <row r="17" spans="1:17" ht="12.75">
      <c r="A17" s="2" t="s">
        <v>16</v>
      </c>
      <c r="B17" s="28" t="s">
        <v>26</v>
      </c>
      <c r="C17" s="62">
        <v>1520955600</v>
      </c>
      <c r="D17" s="63">
        <v>1447584100</v>
      </c>
      <c r="E17" s="64">
        <f t="shared" si="0"/>
        <v>-73371500</v>
      </c>
      <c r="F17" s="62">
        <v>1579544600</v>
      </c>
      <c r="G17" s="63">
        <v>1481216000</v>
      </c>
      <c r="H17" s="64">
        <f t="shared" si="1"/>
        <v>-98328600</v>
      </c>
      <c r="I17" s="64">
        <v>1535480100</v>
      </c>
      <c r="J17" s="41">
        <f t="shared" si="2"/>
        <v>-4.824039570911866</v>
      </c>
      <c r="K17" s="30">
        <f t="shared" si="3"/>
        <v>-6.225123367836527</v>
      </c>
      <c r="L17" s="87">
        <v>239380300</v>
      </c>
      <c r="M17" s="84">
        <v>254258702</v>
      </c>
      <c r="N17" s="31">
        <f t="shared" si="4"/>
        <v>-30.650600738657275</v>
      </c>
      <c r="O17" s="30">
        <f t="shared" si="5"/>
        <v>-38.67265868446068</v>
      </c>
      <c r="P17" s="5"/>
      <c r="Q17" s="32"/>
    </row>
    <row r="18" spans="1:17" ht="16.5">
      <c r="A18" s="2" t="s">
        <v>16</v>
      </c>
      <c r="B18" s="33" t="s">
        <v>27</v>
      </c>
      <c r="C18" s="65">
        <v>3673861500</v>
      </c>
      <c r="D18" s="66">
        <v>3913241800</v>
      </c>
      <c r="E18" s="67">
        <f t="shared" si="0"/>
        <v>239380300</v>
      </c>
      <c r="F18" s="65">
        <v>3852143998</v>
      </c>
      <c r="G18" s="66">
        <v>4106402700</v>
      </c>
      <c r="H18" s="67">
        <f t="shared" si="1"/>
        <v>254258702</v>
      </c>
      <c r="I18" s="67">
        <v>4335869700</v>
      </c>
      <c r="J18" s="42">
        <f t="shared" si="2"/>
        <v>6.51576821826299</v>
      </c>
      <c r="K18" s="35">
        <f t="shared" si="3"/>
        <v>6.600446456103638</v>
      </c>
      <c r="L18" s="88">
        <v>239380300</v>
      </c>
      <c r="M18" s="86">
        <v>254258702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-51560000</v>
      </c>
      <c r="D19" s="72">
        <v>-150454700</v>
      </c>
      <c r="E19" s="73">
        <f t="shared" si="0"/>
        <v>-98894700</v>
      </c>
      <c r="F19" s="74">
        <v>10577702</v>
      </c>
      <c r="G19" s="75">
        <v>-80654200</v>
      </c>
      <c r="H19" s="76">
        <f t="shared" si="1"/>
        <v>-91231902</v>
      </c>
      <c r="I19" s="76">
        <v>-75684900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143000000</v>
      </c>
      <c r="D22" s="63">
        <v>226138200</v>
      </c>
      <c r="E22" s="64">
        <f t="shared" si="0"/>
        <v>83138200</v>
      </c>
      <c r="F22" s="62">
        <v>154000000</v>
      </c>
      <c r="G22" s="63">
        <v>154000000</v>
      </c>
      <c r="H22" s="64">
        <f t="shared" si="1"/>
        <v>0</v>
      </c>
      <c r="I22" s="64">
        <v>170000000</v>
      </c>
      <c r="J22" s="29">
        <f t="shared" si="2"/>
        <v>58.138601398601395</v>
      </c>
      <c r="K22" s="30">
        <f t="shared" si="3"/>
        <v>0</v>
      </c>
      <c r="L22" s="83">
        <v>237178800</v>
      </c>
      <c r="M22" s="84">
        <v>37779800</v>
      </c>
      <c r="N22" s="31">
        <f t="shared" si="4"/>
        <v>35.05296426156132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296000000</v>
      </c>
      <c r="D23" s="63">
        <v>431873700</v>
      </c>
      <c r="E23" s="64">
        <f t="shared" si="0"/>
        <v>135873700</v>
      </c>
      <c r="F23" s="62">
        <v>327000000</v>
      </c>
      <c r="G23" s="63">
        <v>363867500</v>
      </c>
      <c r="H23" s="64">
        <f t="shared" si="1"/>
        <v>36867500</v>
      </c>
      <c r="I23" s="64">
        <v>398503800</v>
      </c>
      <c r="J23" s="29">
        <f t="shared" si="2"/>
        <v>45.90327702702703</v>
      </c>
      <c r="K23" s="30">
        <f t="shared" si="3"/>
        <v>11.274464831804282</v>
      </c>
      <c r="L23" s="83">
        <v>237178800</v>
      </c>
      <c r="M23" s="84">
        <v>37779800</v>
      </c>
      <c r="N23" s="31">
        <f t="shared" si="4"/>
        <v>57.28745570852032</v>
      </c>
      <c r="O23" s="30">
        <f t="shared" si="5"/>
        <v>97.58521749718103</v>
      </c>
      <c r="P23" s="5"/>
      <c r="Q23" s="32"/>
    </row>
    <row r="24" spans="1:17" ht="12.75">
      <c r="A24" s="6" t="s">
        <v>16</v>
      </c>
      <c r="B24" s="28" t="s">
        <v>32</v>
      </c>
      <c r="C24" s="62">
        <v>154788600</v>
      </c>
      <c r="D24" s="63">
        <v>172955500</v>
      </c>
      <c r="E24" s="64">
        <f t="shared" si="0"/>
        <v>18166900</v>
      </c>
      <c r="F24" s="62">
        <v>173375900</v>
      </c>
      <c r="G24" s="63">
        <v>174288200</v>
      </c>
      <c r="H24" s="64">
        <f t="shared" si="1"/>
        <v>912300</v>
      </c>
      <c r="I24" s="64">
        <v>174516500</v>
      </c>
      <c r="J24" s="29">
        <f t="shared" si="2"/>
        <v>11.736587836571942</v>
      </c>
      <c r="K24" s="30">
        <f t="shared" si="3"/>
        <v>0.5261977010645654</v>
      </c>
      <c r="L24" s="83">
        <v>237178800</v>
      </c>
      <c r="M24" s="84">
        <v>37779800</v>
      </c>
      <c r="N24" s="31">
        <f t="shared" si="4"/>
        <v>7.659580029918358</v>
      </c>
      <c r="O24" s="30">
        <f t="shared" si="5"/>
        <v>2.4147825028189667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237178800</v>
      </c>
      <c r="M25" s="84">
        <v>37779800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593788600</v>
      </c>
      <c r="D26" s="66">
        <v>830967400</v>
      </c>
      <c r="E26" s="67">
        <f t="shared" si="0"/>
        <v>237178800</v>
      </c>
      <c r="F26" s="65">
        <v>654375900</v>
      </c>
      <c r="G26" s="66">
        <v>692155700</v>
      </c>
      <c r="H26" s="67">
        <f t="shared" si="1"/>
        <v>37779800</v>
      </c>
      <c r="I26" s="67">
        <v>743020300</v>
      </c>
      <c r="J26" s="42">
        <f t="shared" si="2"/>
        <v>39.94330642252142</v>
      </c>
      <c r="K26" s="35">
        <f t="shared" si="3"/>
        <v>5.773409442493222</v>
      </c>
      <c r="L26" s="88">
        <v>237178800</v>
      </c>
      <c r="M26" s="86">
        <v>37779800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212118300</v>
      </c>
      <c r="D28" s="63">
        <v>293809600</v>
      </c>
      <c r="E28" s="64">
        <f t="shared" si="0"/>
        <v>81691300</v>
      </c>
      <c r="F28" s="62">
        <v>257051900</v>
      </c>
      <c r="G28" s="63">
        <v>217368000</v>
      </c>
      <c r="H28" s="64">
        <f t="shared" si="1"/>
        <v>-39683900</v>
      </c>
      <c r="I28" s="64">
        <v>244910400</v>
      </c>
      <c r="J28" s="29">
        <f t="shared" si="2"/>
        <v>38.512141573829325</v>
      </c>
      <c r="K28" s="30">
        <f t="shared" si="3"/>
        <v>-15.438088572774603</v>
      </c>
      <c r="L28" s="83">
        <v>237178800</v>
      </c>
      <c r="M28" s="84">
        <v>37779800</v>
      </c>
      <c r="N28" s="31">
        <f t="shared" si="4"/>
        <v>34.442918169752105</v>
      </c>
      <c r="O28" s="30">
        <f t="shared" si="5"/>
        <v>-105.03999491791912</v>
      </c>
      <c r="P28" s="5"/>
      <c r="Q28" s="32"/>
    </row>
    <row r="29" spans="1:17" ht="12.75">
      <c r="A29" s="6" t="s">
        <v>16</v>
      </c>
      <c r="B29" s="28" t="s">
        <v>36</v>
      </c>
      <c r="C29" s="62">
        <v>76840100</v>
      </c>
      <c r="D29" s="63">
        <v>83057100</v>
      </c>
      <c r="E29" s="64">
        <f t="shared" si="0"/>
        <v>6217000</v>
      </c>
      <c r="F29" s="62">
        <v>88763200</v>
      </c>
      <c r="G29" s="63">
        <v>83750000</v>
      </c>
      <c r="H29" s="64">
        <f t="shared" si="1"/>
        <v>-5013200</v>
      </c>
      <c r="I29" s="64">
        <v>84076000</v>
      </c>
      <c r="J29" s="29">
        <f t="shared" si="2"/>
        <v>8.090827575705914</v>
      </c>
      <c r="K29" s="30">
        <f t="shared" si="3"/>
        <v>-5.647836040160787</v>
      </c>
      <c r="L29" s="83">
        <v>237178800</v>
      </c>
      <c r="M29" s="84">
        <v>37779800</v>
      </c>
      <c r="N29" s="31">
        <f t="shared" si="4"/>
        <v>2.621229216101945</v>
      </c>
      <c r="O29" s="30">
        <f t="shared" si="5"/>
        <v>-13.269524984250843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7000000</v>
      </c>
      <c r="E30" s="64">
        <f t="shared" si="0"/>
        <v>7000000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237178800</v>
      </c>
      <c r="M30" s="84">
        <v>37779800</v>
      </c>
      <c r="N30" s="31">
        <f t="shared" si="4"/>
        <v>2.9513599023184196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116107600</v>
      </c>
      <c r="D31" s="63">
        <v>154596000</v>
      </c>
      <c r="E31" s="64">
        <f t="shared" si="0"/>
        <v>38488400</v>
      </c>
      <c r="F31" s="62">
        <v>123356500</v>
      </c>
      <c r="G31" s="63">
        <v>114386000</v>
      </c>
      <c r="H31" s="64">
        <f t="shared" si="1"/>
        <v>-8970500</v>
      </c>
      <c r="I31" s="64">
        <v>136860000</v>
      </c>
      <c r="J31" s="29">
        <f t="shared" si="2"/>
        <v>33.14890670378167</v>
      </c>
      <c r="K31" s="30">
        <f t="shared" si="3"/>
        <v>-7.272012419288809</v>
      </c>
      <c r="L31" s="83">
        <v>237178800</v>
      </c>
      <c r="M31" s="84">
        <v>37779800</v>
      </c>
      <c r="N31" s="31">
        <f t="shared" si="4"/>
        <v>16.227588637770324</v>
      </c>
      <c r="O31" s="30">
        <f t="shared" si="5"/>
        <v>-23.744170165008814</v>
      </c>
      <c r="P31" s="5"/>
      <c r="Q31" s="32"/>
    </row>
    <row r="32" spans="1:17" ht="12.75">
      <c r="A32" s="6" t="s">
        <v>16</v>
      </c>
      <c r="B32" s="28" t="s">
        <v>39</v>
      </c>
      <c r="C32" s="62">
        <v>188722600</v>
      </c>
      <c r="D32" s="63">
        <v>292504700</v>
      </c>
      <c r="E32" s="64">
        <f t="shared" si="0"/>
        <v>103782100</v>
      </c>
      <c r="F32" s="62">
        <v>185204300</v>
      </c>
      <c r="G32" s="63">
        <v>276651700</v>
      </c>
      <c r="H32" s="64">
        <f t="shared" si="1"/>
        <v>91447400</v>
      </c>
      <c r="I32" s="64">
        <v>277173900</v>
      </c>
      <c r="J32" s="29">
        <f t="shared" si="2"/>
        <v>54.99187696651063</v>
      </c>
      <c r="K32" s="30">
        <f t="shared" si="3"/>
        <v>49.37649935773629</v>
      </c>
      <c r="L32" s="83">
        <v>237178800</v>
      </c>
      <c r="M32" s="84">
        <v>37779800</v>
      </c>
      <c r="N32" s="31">
        <f t="shared" si="4"/>
        <v>43.7569040740572</v>
      </c>
      <c r="O32" s="30">
        <f t="shared" si="5"/>
        <v>242.05369006717876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593788600</v>
      </c>
      <c r="D33" s="81">
        <v>830967400</v>
      </c>
      <c r="E33" s="82">
        <f t="shared" si="0"/>
        <v>237178800</v>
      </c>
      <c r="F33" s="80">
        <v>654375900</v>
      </c>
      <c r="G33" s="81">
        <v>692155700</v>
      </c>
      <c r="H33" s="82">
        <f t="shared" si="1"/>
        <v>37779800</v>
      </c>
      <c r="I33" s="82">
        <v>743020300</v>
      </c>
      <c r="J33" s="57">
        <f t="shared" si="2"/>
        <v>39.94330642252142</v>
      </c>
      <c r="K33" s="58">
        <f t="shared" si="3"/>
        <v>5.773409442493222</v>
      </c>
      <c r="L33" s="95">
        <v>237178800</v>
      </c>
      <c r="M33" s="96">
        <v>37779800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51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551412326</v>
      </c>
      <c r="D8" s="63">
        <v>547228000</v>
      </c>
      <c r="E8" s="64">
        <f>$D8-$C8</f>
        <v>-4184326</v>
      </c>
      <c r="F8" s="62">
        <v>577880118</v>
      </c>
      <c r="G8" s="63">
        <v>571310800</v>
      </c>
      <c r="H8" s="64">
        <f>$G8-$F8</f>
        <v>-6569318</v>
      </c>
      <c r="I8" s="64">
        <v>597021300</v>
      </c>
      <c r="J8" s="29">
        <f>IF(($C8=0),0,(($E8/$C8)*100))</f>
        <v>-0.7588379516927954</v>
      </c>
      <c r="K8" s="30">
        <f>IF(($F8=0),0,(($H8/$F8)*100))</f>
        <v>-1.1367959885410004</v>
      </c>
      <c r="L8" s="83">
        <v>-82768456</v>
      </c>
      <c r="M8" s="84">
        <v>-116440384</v>
      </c>
      <c r="N8" s="31">
        <f>IF(($L8=0),0,(($E8/$L8)*100))</f>
        <v>5.055459775642063</v>
      </c>
      <c r="O8" s="30">
        <f>IF(($M8=0),0,(($H8/$M8)*100))</f>
        <v>5.641786615887492</v>
      </c>
      <c r="P8" s="5"/>
      <c r="Q8" s="32"/>
    </row>
    <row r="9" spans="1:17" ht="12.75">
      <c r="A9" s="2" t="s">
        <v>16</v>
      </c>
      <c r="B9" s="28" t="s">
        <v>19</v>
      </c>
      <c r="C9" s="62">
        <v>1942020057</v>
      </c>
      <c r="D9" s="63">
        <v>1953753900</v>
      </c>
      <c r="E9" s="64">
        <f>$D9-$C9</f>
        <v>11733843</v>
      </c>
      <c r="F9" s="62">
        <v>2120200749</v>
      </c>
      <c r="G9" s="63">
        <v>2119218900</v>
      </c>
      <c r="H9" s="64">
        <f>$G9-$F9</f>
        <v>-981849</v>
      </c>
      <c r="I9" s="64">
        <v>2300459791</v>
      </c>
      <c r="J9" s="29">
        <f>IF(($C9=0),0,(($E9/$C9)*100))</f>
        <v>0.6042081263633416</v>
      </c>
      <c r="K9" s="30">
        <f>IF(($F9=0),0,(($H9/$F9)*100))</f>
        <v>-0.046309246917448386</v>
      </c>
      <c r="L9" s="83">
        <v>-82768456</v>
      </c>
      <c r="M9" s="84">
        <v>-116440384</v>
      </c>
      <c r="N9" s="31">
        <f>IF(($L9=0),0,(($E9/$L9)*100))</f>
        <v>-14.176708817668413</v>
      </c>
      <c r="O9" s="30">
        <f>IF(($M9=0),0,(($H9/$M9)*100))</f>
        <v>0.8432203384008078</v>
      </c>
      <c r="P9" s="5"/>
      <c r="Q9" s="32"/>
    </row>
    <row r="10" spans="1:17" ht="12.75">
      <c r="A10" s="2" t="s">
        <v>16</v>
      </c>
      <c r="B10" s="28" t="s">
        <v>20</v>
      </c>
      <c r="C10" s="62">
        <v>1618170623</v>
      </c>
      <c r="D10" s="63">
        <v>1527852650</v>
      </c>
      <c r="E10" s="64">
        <f aca="true" t="shared" si="0" ref="E10:E33">$D10-$C10</f>
        <v>-90317973</v>
      </c>
      <c r="F10" s="62">
        <v>1744667567</v>
      </c>
      <c r="G10" s="63">
        <v>1635778350</v>
      </c>
      <c r="H10" s="64">
        <f aca="true" t="shared" si="1" ref="H10:H33">$G10-$F10</f>
        <v>-108889217</v>
      </c>
      <c r="I10" s="64">
        <v>1675610129</v>
      </c>
      <c r="J10" s="29">
        <f aca="true" t="shared" si="2" ref="J10:J33">IF(($C10=0),0,(($E10/$C10)*100))</f>
        <v>-5.581486384455269</v>
      </c>
      <c r="K10" s="30">
        <f aca="true" t="shared" si="3" ref="K10:K33">IF(($F10=0),0,(($H10/$F10)*100))</f>
        <v>-6.241258739465064</v>
      </c>
      <c r="L10" s="83">
        <v>-82768456</v>
      </c>
      <c r="M10" s="84">
        <v>-116440384</v>
      </c>
      <c r="N10" s="31">
        <f aca="true" t="shared" si="4" ref="N10:N33">IF(($L10=0),0,(($E10/$L10)*100))</f>
        <v>109.12124904202636</v>
      </c>
      <c r="O10" s="30">
        <f aca="true" t="shared" si="5" ref="O10:O33">IF(($M10=0),0,(($H10/$M10)*100))</f>
        <v>93.5149930457117</v>
      </c>
      <c r="P10" s="5"/>
      <c r="Q10" s="32"/>
    </row>
    <row r="11" spans="1:17" ht="16.5">
      <c r="A11" s="6" t="s">
        <v>16</v>
      </c>
      <c r="B11" s="33" t="s">
        <v>21</v>
      </c>
      <c r="C11" s="65">
        <v>4111603006</v>
      </c>
      <c r="D11" s="66">
        <v>4028834550</v>
      </c>
      <c r="E11" s="67">
        <f t="shared" si="0"/>
        <v>-82768456</v>
      </c>
      <c r="F11" s="65">
        <v>4442748434</v>
      </c>
      <c r="G11" s="66">
        <v>4326308050</v>
      </c>
      <c r="H11" s="67">
        <f t="shared" si="1"/>
        <v>-116440384</v>
      </c>
      <c r="I11" s="67">
        <v>4573091220</v>
      </c>
      <c r="J11" s="34">
        <f t="shared" si="2"/>
        <v>-2.0130459064072395</v>
      </c>
      <c r="K11" s="35">
        <f t="shared" si="3"/>
        <v>-2.620908784951473</v>
      </c>
      <c r="L11" s="85">
        <v>-82768456</v>
      </c>
      <c r="M11" s="86">
        <v>-116440384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1045408395</v>
      </c>
      <c r="D13" s="63">
        <v>1009600886</v>
      </c>
      <c r="E13" s="64">
        <f t="shared" si="0"/>
        <v>-35807509</v>
      </c>
      <c r="F13" s="62">
        <v>1106042099</v>
      </c>
      <c r="G13" s="63">
        <v>1053814377</v>
      </c>
      <c r="H13" s="64">
        <f t="shared" si="1"/>
        <v>-52227722</v>
      </c>
      <c r="I13" s="64">
        <v>1106504954</v>
      </c>
      <c r="J13" s="29">
        <f t="shared" si="2"/>
        <v>-3.4252172807546657</v>
      </c>
      <c r="K13" s="30">
        <f t="shared" si="3"/>
        <v>-4.722037438468244</v>
      </c>
      <c r="L13" s="83">
        <v>-141960709</v>
      </c>
      <c r="M13" s="84">
        <v>-269554856</v>
      </c>
      <c r="N13" s="31">
        <f t="shared" si="4"/>
        <v>25.22353491486155</v>
      </c>
      <c r="O13" s="30">
        <f t="shared" si="5"/>
        <v>19.37554484271654</v>
      </c>
      <c r="P13" s="5"/>
      <c r="Q13" s="32"/>
    </row>
    <row r="14" spans="1:17" ht="12.75">
      <c r="A14" s="2" t="s">
        <v>16</v>
      </c>
      <c r="B14" s="28" t="s">
        <v>24</v>
      </c>
      <c r="C14" s="62">
        <v>300000000</v>
      </c>
      <c r="D14" s="63">
        <v>250000000</v>
      </c>
      <c r="E14" s="64">
        <f t="shared" si="0"/>
        <v>-50000000</v>
      </c>
      <c r="F14" s="62">
        <v>350000000</v>
      </c>
      <c r="G14" s="63">
        <v>255000000</v>
      </c>
      <c r="H14" s="64">
        <f t="shared" si="1"/>
        <v>-95000000</v>
      </c>
      <c r="I14" s="64">
        <v>260000000</v>
      </c>
      <c r="J14" s="29">
        <f t="shared" si="2"/>
        <v>-16.666666666666664</v>
      </c>
      <c r="K14" s="30">
        <f t="shared" si="3"/>
        <v>-27.142857142857142</v>
      </c>
      <c r="L14" s="83">
        <v>-141960709</v>
      </c>
      <c r="M14" s="84">
        <v>-269554856</v>
      </c>
      <c r="N14" s="31">
        <f t="shared" si="4"/>
        <v>35.22101316076127</v>
      </c>
      <c r="O14" s="30">
        <f t="shared" si="5"/>
        <v>35.243290144993715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-141960709</v>
      </c>
      <c r="M15" s="84">
        <v>-269554856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863448548</v>
      </c>
      <c r="D16" s="63">
        <v>887799800</v>
      </c>
      <c r="E16" s="64">
        <f t="shared" si="0"/>
        <v>24351252</v>
      </c>
      <c r="F16" s="62">
        <v>919572703</v>
      </c>
      <c r="G16" s="63">
        <v>926863000</v>
      </c>
      <c r="H16" s="64">
        <f t="shared" si="1"/>
        <v>7290297</v>
      </c>
      <c r="I16" s="64">
        <v>973206200</v>
      </c>
      <c r="J16" s="29">
        <f t="shared" si="2"/>
        <v>2.8202319705562817</v>
      </c>
      <c r="K16" s="30">
        <f t="shared" si="3"/>
        <v>0.7927918016940092</v>
      </c>
      <c r="L16" s="83">
        <v>-141960709</v>
      </c>
      <c r="M16" s="84">
        <v>-269554856</v>
      </c>
      <c r="N16" s="31">
        <f t="shared" si="4"/>
        <v>-17.15351534346028</v>
      </c>
      <c r="O16" s="30">
        <f t="shared" si="5"/>
        <v>-2.7045689727808133</v>
      </c>
      <c r="P16" s="5"/>
      <c r="Q16" s="32"/>
    </row>
    <row r="17" spans="1:17" ht="12.75">
      <c r="A17" s="2" t="s">
        <v>16</v>
      </c>
      <c r="B17" s="28" t="s">
        <v>26</v>
      </c>
      <c r="C17" s="62">
        <v>1722649856</v>
      </c>
      <c r="D17" s="63">
        <v>1642145404</v>
      </c>
      <c r="E17" s="64">
        <f t="shared" si="0"/>
        <v>-80504452</v>
      </c>
      <c r="F17" s="62">
        <v>1805252411</v>
      </c>
      <c r="G17" s="63">
        <v>1675634980</v>
      </c>
      <c r="H17" s="64">
        <f t="shared" si="1"/>
        <v>-129617431</v>
      </c>
      <c r="I17" s="64">
        <v>1755541040</v>
      </c>
      <c r="J17" s="41">
        <f t="shared" si="2"/>
        <v>-4.673291657013322</v>
      </c>
      <c r="K17" s="30">
        <f t="shared" si="3"/>
        <v>-7.180017055243805</v>
      </c>
      <c r="L17" s="87">
        <v>-141960709</v>
      </c>
      <c r="M17" s="84">
        <v>-269554856</v>
      </c>
      <c r="N17" s="31">
        <f t="shared" si="4"/>
        <v>56.70896726783747</v>
      </c>
      <c r="O17" s="30">
        <f t="shared" si="5"/>
        <v>48.085733985070554</v>
      </c>
      <c r="P17" s="5"/>
      <c r="Q17" s="32"/>
    </row>
    <row r="18" spans="1:17" ht="16.5">
      <c r="A18" s="2" t="s">
        <v>16</v>
      </c>
      <c r="B18" s="33" t="s">
        <v>27</v>
      </c>
      <c r="C18" s="65">
        <v>3931506799</v>
      </c>
      <c r="D18" s="66">
        <v>3789546090</v>
      </c>
      <c r="E18" s="67">
        <f t="shared" si="0"/>
        <v>-141960709</v>
      </c>
      <c r="F18" s="65">
        <v>4180867213</v>
      </c>
      <c r="G18" s="66">
        <v>3911312357</v>
      </c>
      <c r="H18" s="67">
        <f t="shared" si="1"/>
        <v>-269554856</v>
      </c>
      <c r="I18" s="67">
        <v>4095252194</v>
      </c>
      <c r="J18" s="42">
        <f t="shared" si="2"/>
        <v>-3.6108473483018897</v>
      </c>
      <c r="K18" s="35">
        <f t="shared" si="3"/>
        <v>-6.4473431531584025</v>
      </c>
      <c r="L18" s="88">
        <v>-141960709</v>
      </c>
      <c r="M18" s="86">
        <v>-269554856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180096207</v>
      </c>
      <c r="D19" s="72">
        <v>239288460</v>
      </c>
      <c r="E19" s="73">
        <f t="shared" si="0"/>
        <v>59192253</v>
      </c>
      <c r="F19" s="74">
        <v>261881221</v>
      </c>
      <c r="G19" s="75">
        <v>414995693</v>
      </c>
      <c r="H19" s="76">
        <f t="shared" si="1"/>
        <v>153114472</v>
      </c>
      <c r="I19" s="76">
        <v>477839026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400407840</v>
      </c>
      <c r="M22" s="84">
        <v>411573874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100000000</v>
      </c>
      <c r="D23" s="63">
        <v>333238966</v>
      </c>
      <c r="E23" s="64">
        <f t="shared" si="0"/>
        <v>233238966</v>
      </c>
      <c r="F23" s="62">
        <v>110221987</v>
      </c>
      <c r="G23" s="63">
        <v>332723855</v>
      </c>
      <c r="H23" s="64">
        <f t="shared" si="1"/>
        <v>222501868</v>
      </c>
      <c r="I23" s="64">
        <v>355425135</v>
      </c>
      <c r="J23" s="29">
        <f t="shared" si="2"/>
        <v>233.238966</v>
      </c>
      <c r="K23" s="30">
        <f t="shared" si="3"/>
        <v>201.8670449118287</v>
      </c>
      <c r="L23" s="83">
        <v>400407840</v>
      </c>
      <c r="M23" s="84">
        <v>411573874</v>
      </c>
      <c r="N23" s="31">
        <f t="shared" si="4"/>
        <v>58.250349443707194</v>
      </c>
      <c r="O23" s="30">
        <f t="shared" si="5"/>
        <v>54.06122255466585</v>
      </c>
      <c r="P23" s="5"/>
      <c r="Q23" s="32"/>
    </row>
    <row r="24" spans="1:17" ht="12.75">
      <c r="A24" s="6" t="s">
        <v>16</v>
      </c>
      <c r="B24" s="28" t="s">
        <v>32</v>
      </c>
      <c r="C24" s="62">
        <v>628151750</v>
      </c>
      <c r="D24" s="63">
        <v>795320624</v>
      </c>
      <c r="E24" s="64">
        <f t="shared" si="0"/>
        <v>167168874</v>
      </c>
      <c r="F24" s="62">
        <v>531591450</v>
      </c>
      <c r="G24" s="63">
        <v>720663456</v>
      </c>
      <c r="H24" s="64">
        <f t="shared" si="1"/>
        <v>189072006</v>
      </c>
      <c r="I24" s="64">
        <v>722203856</v>
      </c>
      <c r="J24" s="29">
        <f t="shared" si="2"/>
        <v>26.612816727805022</v>
      </c>
      <c r="K24" s="30">
        <f t="shared" si="3"/>
        <v>35.56716459604458</v>
      </c>
      <c r="L24" s="83">
        <v>400407840</v>
      </c>
      <c r="M24" s="84">
        <v>411573874</v>
      </c>
      <c r="N24" s="31">
        <f t="shared" si="4"/>
        <v>41.749650556292806</v>
      </c>
      <c r="O24" s="30">
        <f t="shared" si="5"/>
        <v>45.93877744533415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400407840</v>
      </c>
      <c r="M25" s="84">
        <v>411573874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728151750</v>
      </c>
      <c r="D26" s="66">
        <v>1128559590</v>
      </c>
      <c r="E26" s="67">
        <f t="shared" si="0"/>
        <v>400407840</v>
      </c>
      <c r="F26" s="65">
        <v>641813437</v>
      </c>
      <c r="G26" s="66">
        <v>1053387311</v>
      </c>
      <c r="H26" s="67">
        <f t="shared" si="1"/>
        <v>411573874</v>
      </c>
      <c r="I26" s="67">
        <v>1077628991</v>
      </c>
      <c r="J26" s="42">
        <f t="shared" si="2"/>
        <v>54.98961445879929</v>
      </c>
      <c r="K26" s="35">
        <f t="shared" si="3"/>
        <v>64.1267150659546</v>
      </c>
      <c r="L26" s="88">
        <v>400407840</v>
      </c>
      <c r="M26" s="86">
        <v>411573874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226047583</v>
      </c>
      <c r="D28" s="63">
        <v>180223964</v>
      </c>
      <c r="E28" s="64">
        <f t="shared" si="0"/>
        <v>-45823619</v>
      </c>
      <c r="F28" s="62">
        <v>192611701</v>
      </c>
      <c r="G28" s="63">
        <v>171973581</v>
      </c>
      <c r="H28" s="64">
        <f t="shared" si="1"/>
        <v>-20638120</v>
      </c>
      <c r="I28" s="64">
        <v>158583470</v>
      </c>
      <c r="J28" s="29">
        <f t="shared" si="2"/>
        <v>-20.271669527207465</v>
      </c>
      <c r="K28" s="30">
        <f t="shared" si="3"/>
        <v>-10.714883827333004</v>
      </c>
      <c r="L28" s="83">
        <v>400407840</v>
      </c>
      <c r="M28" s="84">
        <v>411573874</v>
      </c>
      <c r="N28" s="31">
        <f t="shared" si="4"/>
        <v>-11.444236206763584</v>
      </c>
      <c r="O28" s="30">
        <f t="shared" si="5"/>
        <v>-5.014438793070719</v>
      </c>
      <c r="P28" s="5"/>
      <c r="Q28" s="32"/>
    </row>
    <row r="29" spans="1:17" ht="12.75">
      <c r="A29" s="6" t="s">
        <v>16</v>
      </c>
      <c r="B29" s="28" t="s">
        <v>36</v>
      </c>
      <c r="C29" s="62">
        <v>28631053</v>
      </c>
      <c r="D29" s="63">
        <v>101750000</v>
      </c>
      <c r="E29" s="64">
        <f t="shared" si="0"/>
        <v>73118947</v>
      </c>
      <c r="F29" s="62">
        <v>36942500</v>
      </c>
      <c r="G29" s="63">
        <v>160500000</v>
      </c>
      <c r="H29" s="64">
        <f t="shared" si="1"/>
        <v>123557500</v>
      </c>
      <c r="I29" s="64">
        <v>180300000</v>
      </c>
      <c r="J29" s="29">
        <f t="shared" si="2"/>
        <v>255.3833664448178</v>
      </c>
      <c r="K29" s="30">
        <f t="shared" si="3"/>
        <v>334.45895648643165</v>
      </c>
      <c r="L29" s="83">
        <v>400407840</v>
      </c>
      <c r="M29" s="84">
        <v>411573874</v>
      </c>
      <c r="N29" s="31">
        <f t="shared" si="4"/>
        <v>18.26111771437842</v>
      </c>
      <c r="O29" s="30">
        <f t="shared" si="5"/>
        <v>30.02073450366774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400407840</v>
      </c>
      <c r="M30" s="84">
        <v>411573874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274851029</v>
      </c>
      <c r="D31" s="63">
        <v>431315019</v>
      </c>
      <c r="E31" s="64">
        <f t="shared" si="0"/>
        <v>156463990</v>
      </c>
      <c r="F31" s="62">
        <v>313433714</v>
      </c>
      <c r="G31" s="63">
        <v>470173955</v>
      </c>
      <c r="H31" s="64">
        <f t="shared" si="1"/>
        <v>156740241</v>
      </c>
      <c r="I31" s="64">
        <v>497789188</v>
      </c>
      <c r="J31" s="29">
        <f t="shared" si="2"/>
        <v>56.92683435432945</v>
      </c>
      <c r="K31" s="30">
        <f t="shared" si="3"/>
        <v>50.00746058862065</v>
      </c>
      <c r="L31" s="83">
        <v>400407840</v>
      </c>
      <c r="M31" s="84">
        <v>411573874</v>
      </c>
      <c r="N31" s="31">
        <f t="shared" si="4"/>
        <v>39.07615545190124</v>
      </c>
      <c r="O31" s="30">
        <f t="shared" si="5"/>
        <v>38.083136686173624</v>
      </c>
      <c r="P31" s="5"/>
      <c r="Q31" s="32"/>
    </row>
    <row r="32" spans="1:17" ht="12.75">
      <c r="A32" s="6" t="s">
        <v>16</v>
      </c>
      <c r="B32" s="28" t="s">
        <v>39</v>
      </c>
      <c r="C32" s="62">
        <v>198622085</v>
      </c>
      <c r="D32" s="63">
        <v>415270607</v>
      </c>
      <c r="E32" s="64">
        <f t="shared" si="0"/>
        <v>216648522</v>
      </c>
      <c r="F32" s="62">
        <v>98825522</v>
      </c>
      <c r="G32" s="63">
        <v>250739775</v>
      </c>
      <c r="H32" s="64">
        <f t="shared" si="1"/>
        <v>151914253</v>
      </c>
      <c r="I32" s="64">
        <v>240956333</v>
      </c>
      <c r="J32" s="29">
        <f t="shared" si="2"/>
        <v>109.07574653644383</v>
      </c>
      <c r="K32" s="30">
        <f t="shared" si="3"/>
        <v>153.71965654782983</v>
      </c>
      <c r="L32" s="83">
        <v>400407840</v>
      </c>
      <c r="M32" s="84">
        <v>411573874</v>
      </c>
      <c r="N32" s="31">
        <f t="shared" si="4"/>
        <v>54.106963040483926</v>
      </c>
      <c r="O32" s="30">
        <f t="shared" si="5"/>
        <v>36.91056760322935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728151750</v>
      </c>
      <c r="D33" s="81">
        <v>1128559590</v>
      </c>
      <c r="E33" s="82">
        <f t="shared" si="0"/>
        <v>400407840</v>
      </c>
      <c r="F33" s="80">
        <v>641813437</v>
      </c>
      <c r="G33" s="81">
        <v>1053387311</v>
      </c>
      <c r="H33" s="82">
        <f t="shared" si="1"/>
        <v>411573874</v>
      </c>
      <c r="I33" s="82">
        <v>1077628991</v>
      </c>
      <c r="J33" s="57">
        <f t="shared" si="2"/>
        <v>54.98961445879929</v>
      </c>
      <c r="K33" s="58">
        <f t="shared" si="3"/>
        <v>64.1267150659546</v>
      </c>
      <c r="L33" s="95">
        <v>400407840</v>
      </c>
      <c r="M33" s="96">
        <v>411573874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00390625" style="0" customWidth="1"/>
    <col min="2" max="2" width="23.28125" style="0" customWidth="1"/>
    <col min="3" max="11" width="12.140625" style="0" customWidth="1"/>
    <col min="12" max="13" width="12.140625" style="0" hidden="1" customWidth="1"/>
    <col min="14" max="16" width="12.140625" style="0" customWidth="1"/>
    <col min="17" max="17" width="9.8515625" style="0" bestFit="1" customWidth="1"/>
  </cols>
  <sheetData>
    <row r="1" spans="1:18" ht="16.5">
      <c r="A1" s="97" t="s">
        <v>0</v>
      </c>
      <c r="B1" s="101" t="s">
        <v>1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98"/>
      <c r="Q1" s="1"/>
      <c r="R1" s="1"/>
    </row>
    <row r="2" spans="1:16" ht="15.75" customHeight="1">
      <c r="A2" s="99" t="s">
        <v>0</v>
      </c>
      <c r="B2" s="105" t="s">
        <v>52</v>
      </c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</row>
    <row r="3" spans="1:16" ht="16.5">
      <c r="A3" s="97" t="s">
        <v>0</v>
      </c>
      <c r="B3" s="105" t="s">
        <v>3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</row>
    <row r="4" spans="1:16" ht="16.5">
      <c r="A4" s="100" t="s">
        <v>0</v>
      </c>
      <c r="B4" s="105" t="s">
        <v>4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</row>
    <row r="5" spans="1:16" ht="31.5" customHeight="1">
      <c r="A5" s="2" t="s">
        <v>0</v>
      </c>
      <c r="B5" s="3" t="s">
        <v>0</v>
      </c>
      <c r="C5" s="106" t="s">
        <v>5</v>
      </c>
      <c r="D5" s="107"/>
      <c r="E5" s="108"/>
      <c r="F5" s="109" t="s">
        <v>6</v>
      </c>
      <c r="G5" s="110"/>
      <c r="H5" s="111"/>
      <c r="I5" s="4" t="s">
        <v>7</v>
      </c>
      <c r="J5" s="112" t="s">
        <v>8</v>
      </c>
      <c r="K5" s="113"/>
      <c r="L5" s="112" t="s">
        <v>0</v>
      </c>
      <c r="M5" s="113" t="s">
        <v>0</v>
      </c>
      <c r="N5" s="114" t="s">
        <v>9</v>
      </c>
      <c r="O5" s="115"/>
      <c r="P5" s="5"/>
    </row>
    <row r="6" spans="1:16" ht="33.75">
      <c r="A6" s="6" t="s">
        <v>0</v>
      </c>
      <c r="B6" s="7" t="s">
        <v>10</v>
      </c>
      <c r="C6" s="8" t="s">
        <v>11</v>
      </c>
      <c r="D6" s="9" t="s">
        <v>12</v>
      </c>
      <c r="E6" s="10" t="s">
        <v>4</v>
      </c>
      <c r="F6" s="11" t="s">
        <v>13</v>
      </c>
      <c r="G6" s="12" t="s">
        <v>14</v>
      </c>
      <c r="H6" s="13" t="s">
        <v>4</v>
      </c>
      <c r="I6" s="14" t="s">
        <v>15</v>
      </c>
      <c r="J6" s="15" t="s">
        <v>5</v>
      </c>
      <c r="K6" s="16" t="s">
        <v>6</v>
      </c>
      <c r="L6" s="15" t="s">
        <v>0</v>
      </c>
      <c r="M6" s="16" t="s">
        <v>0</v>
      </c>
      <c r="N6" s="17" t="s">
        <v>5</v>
      </c>
      <c r="O6" s="18" t="s">
        <v>6</v>
      </c>
      <c r="P6" s="5"/>
    </row>
    <row r="7" spans="1:17" ht="15.75">
      <c r="A7" s="19" t="s">
        <v>16</v>
      </c>
      <c r="B7" s="20" t="s">
        <v>17</v>
      </c>
      <c r="C7" s="21"/>
      <c r="D7" s="22"/>
      <c r="E7" s="23"/>
      <c r="F7" s="21"/>
      <c r="G7" s="22"/>
      <c r="H7" s="23"/>
      <c r="I7" s="24"/>
      <c r="J7" s="24"/>
      <c r="K7" s="25"/>
      <c r="L7" s="24"/>
      <c r="M7" s="25"/>
      <c r="N7" s="26"/>
      <c r="O7" s="25"/>
      <c r="P7" s="5"/>
      <c r="Q7" s="27"/>
    </row>
    <row r="8" spans="1:17" ht="12.75">
      <c r="A8" s="2" t="s">
        <v>16</v>
      </c>
      <c r="B8" s="28" t="s">
        <v>18</v>
      </c>
      <c r="C8" s="62">
        <v>341720232</v>
      </c>
      <c r="D8" s="63">
        <v>371135083</v>
      </c>
      <c r="E8" s="64">
        <f>$D8-$C8</f>
        <v>29414851</v>
      </c>
      <c r="F8" s="62">
        <v>360514812</v>
      </c>
      <c r="G8" s="63">
        <v>387465026</v>
      </c>
      <c r="H8" s="64">
        <f>$G8-$F8</f>
        <v>26950214</v>
      </c>
      <c r="I8" s="64">
        <v>404900953</v>
      </c>
      <c r="J8" s="29">
        <f>IF(($C8=0),0,(($E8/$C8)*100))</f>
        <v>8.607875169650477</v>
      </c>
      <c r="K8" s="30">
        <f>IF(($F8=0),0,(($H8/$F8)*100))</f>
        <v>7.47548036944457</v>
      </c>
      <c r="L8" s="83">
        <v>147977349</v>
      </c>
      <c r="M8" s="84">
        <v>78268132</v>
      </c>
      <c r="N8" s="31">
        <f>IF(($L8=0),0,(($E8/$L8)*100))</f>
        <v>19.87794158956044</v>
      </c>
      <c r="O8" s="30">
        <f>IF(($M8=0),0,(($H8/$M8)*100))</f>
        <v>34.433189232113016</v>
      </c>
      <c r="P8" s="5"/>
      <c r="Q8" s="32"/>
    </row>
    <row r="9" spans="1:17" ht="12.75">
      <c r="A9" s="2" t="s">
        <v>16</v>
      </c>
      <c r="B9" s="28" t="s">
        <v>19</v>
      </c>
      <c r="C9" s="62">
        <v>1440717384</v>
      </c>
      <c r="D9" s="63">
        <v>1580075815</v>
      </c>
      <c r="E9" s="64">
        <f>$D9-$C9</f>
        <v>139358431</v>
      </c>
      <c r="F9" s="62">
        <v>1502551272</v>
      </c>
      <c r="G9" s="63">
        <v>1600787089</v>
      </c>
      <c r="H9" s="64">
        <f>$G9-$F9</f>
        <v>98235817</v>
      </c>
      <c r="I9" s="64">
        <v>1672822508</v>
      </c>
      <c r="J9" s="29">
        <f>IF(($C9=0),0,(($E9/$C9)*100))</f>
        <v>9.672849966805149</v>
      </c>
      <c r="K9" s="30">
        <f>IF(($F9=0),0,(($H9/$F9)*100))</f>
        <v>6.537934433960533</v>
      </c>
      <c r="L9" s="83">
        <v>147977349</v>
      </c>
      <c r="M9" s="84">
        <v>78268132</v>
      </c>
      <c r="N9" s="31">
        <f>IF(($L9=0),0,(($E9/$L9)*100))</f>
        <v>94.17551533512065</v>
      </c>
      <c r="O9" s="30">
        <f>IF(($M9=0),0,(($H9/$M9)*100))</f>
        <v>125.51189671934422</v>
      </c>
      <c r="P9" s="5"/>
      <c r="Q9" s="32"/>
    </row>
    <row r="10" spans="1:17" ht="12.75">
      <c r="A10" s="2" t="s">
        <v>16</v>
      </c>
      <c r="B10" s="28" t="s">
        <v>20</v>
      </c>
      <c r="C10" s="62">
        <v>658946580</v>
      </c>
      <c r="D10" s="63">
        <v>638150647</v>
      </c>
      <c r="E10" s="64">
        <f aca="true" t="shared" si="0" ref="E10:E33">$D10-$C10</f>
        <v>-20795933</v>
      </c>
      <c r="F10" s="62">
        <v>704795172</v>
      </c>
      <c r="G10" s="63">
        <v>657877273</v>
      </c>
      <c r="H10" s="64">
        <f aca="true" t="shared" si="1" ref="H10:H33">$G10-$F10</f>
        <v>-46917899</v>
      </c>
      <c r="I10" s="64">
        <v>687481751</v>
      </c>
      <c r="J10" s="29">
        <f aca="true" t="shared" si="2" ref="J10:J33">IF(($C10=0),0,(($E10/$C10)*100))</f>
        <v>-3.155936100313321</v>
      </c>
      <c r="K10" s="30">
        <f aca="true" t="shared" si="3" ref="K10:K33">IF(($F10=0),0,(($H10/$F10)*100))</f>
        <v>-6.656955221026968</v>
      </c>
      <c r="L10" s="83">
        <v>147977349</v>
      </c>
      <c r="M10" s="84">
        <v>78268132</v>
      </c>
      <c r="N10" s="31">
        <f aca="true" t="shared" si="4" ref="N10:N33">IF(($L10=0),0,(($E10/$L10)*100))</f>
        <v>-14.053456924681088</v>
      </c>
      <c r="O10" s="30">
        <f aca="true" t="shared" si="5" ref="O10:O33">IF(($M10=0),0,(($H10/$M10)*100))</f>
        <v>-59.94508595145723</v>
      </c>
      <c r="P10" s="5"/>
      <c r="Q10" s="32"/>
    </row>
    <row r="11" spans="1:17" ht="16.5">
      <c r="A11" s="6" t="s">
        <v>16</v>
      </c>
      <c r="B11" s="33" t="s">
        <v>21</v>
      </c>
      <c r="C11" s="65">
        <v>2441384196</v>
      </c>
      <c r="D11" s="66">
        <v>2589361545</v>
      </c>
      <c r="E11" s="67">
        <f t="shared" si="0"/>
        <v>147977349</v>
      </c>
      <c r="F11" s="65">
        <v>2567861256</v>
      </c>
      <c r="G11" s="66">
        <v>2646129388</v>
      </c>
      <c r="H11" s="67">
        <f t="shared" si="1"/>
        <v>78268132</v>
      </c>
      <c r="I11" s="67">
        <v>2765205212</v>
      </c>
      <c r="J11" s="34">
        <f t="shared" si="2"/>
        <v>6.061206967852429</v>
      </c>
      <c r="K11" s="35">
        <f t="shared" si="3"/>
        <v>3.047989131699411</v>
      </c>
      <c r="L11" s="85">
        <v>147977349</v>
      </c>
      <c r="M11" s="86">
        <v>78268132</v>
      </c>
      <c r="N11" s="36">
        <f t="shared" si="4"/>
        <v>100</v>
      </c>
      <c r="O11" s="35">
        <f t="shared" si="5"/>
        <v>100</v>
      </c>
      <c r="P11" s="5"/>
      <c r="Q11" s="37"/>
    </row>
    <row r="12" spans="1:17" ht="15.75">
      <c r="A12" s="6" t="s">
        <v>16</v>
      </c>
      <c r="B12" s="20" t="s">
        <v>22</v>
      </c>
      <c r="C12" s="68"/>
      <c r="D12" s="69"/>
      <c r="E12" s="70"/>
      <c r="F12" s="68"/>
      <c r="G12" s="69"/>
      <c r="H12" s="70"/>
      <c r="I12" s="70"/>
      <c r="J12" s="38"/>
      <c r="K12" s="39"/>
      <c r="L12" s="83"/>
      <c r="M12" s="84"/>
      <c r="N12" s="40"/>
      <c r="O12" s="39"/>
      <c r="P12" s="5"/>
      <c r="Q12" s="27"/>
    </row>
    <row r="13" spans="1:17" ht="12.75">
      <c r="A13" s="2" t="s">
        <v>16</v>
      </c>
      <c r="B13" s="28" t="s">
        <v>23</v>
      </c>
      <c r="C13" s="62">
        <v>612544080</v>
      </c>
      <c r="D13" s="63">
        <v>649552214</v>
      </c>
      <c r="E13" s="64">
        <f t="shared" si="0"/>
        <v>37008134</v>
      </c>
      <c r="F13" s="62">
        <v>650836656</v>
      </c>
      <c r="G13" s="63">
        <v>719876393</v>
      </c>
      <c r="H13" s="64">
        <f t="shared" si="1"/>
        <v>69039737</v>
      </c>
      <c r="I13" s="64">
        <v>752238673</v>
      </c>
      <c r="J13" s="29">
        <f t="shared" si="2"/>
        <v>6.041709520725431</v>
      </c>
      <c r="K13" s="30">
        <f t="shared" si="3"/>
        <v>10.607843974909734</v>
      </c>
      <c r="L13" s="83">
        <v>244117155</v>
      </c>
      <c r="M13" s="84">
        <v>210369505</v>
      </c>
      <c r="N13" s="31">
        <f t="shared" si="4"/>
        <v>15.159989063447835</v>
      </c>
      <c r="O13" s="30">
        <f t="shared" si="5"/>
        <v>32.81831984155688</v>
      </c>
      <c r="P13" s="5"/>
      <c r="Q13" s="32"/>
    </row>
    <row r="14" spans="1:17" ht="12.75">
      <c r="A14" s="2" t="s">
        <v>16</v>
      </c>
      <c r="B14" s="28" t="s">
        <v>24</v>
      </c>
      <c r="C14" s="62">
        <v>186227148</v>
      </c>
      <c r="D14" s="63">
        <v>202185767</v>
      </c>
      <c r="E14" s="64">
        <f t="shared" si="0"/>
        <v>15958619</v>
      </c>
      <c r="F14" s="62">
        <v>194793588</v>
      </c>
      <c r="G14" s="63">
        <v>211081942</v>
      </c>
      <c r="H14" s="64">
        <f t="shared" si="1"/>
        <v>16288354</v>
      </c>
      <c r="I14" s="64">
        <v>220580630</v>
      </c>
      <c r="J14" s="29">
        <f t="shared" si="2"/>
        <v>8.569437469986923</v>
      </c>
      <c r="K14" s="30">
        <f t="shared" si="3"/>
        <v>8.361853265929883</v>
      </c>
      <c r="L14" s="83">
        <v>244117155</v>
      </c>
      <c r="M14" s="84">
        <v>210369505</v>
      </c>
      <c r="N14" s="31">
        <f t="shared" si="4"/>
        <v>6.5372787914065285</v>
      </c>
      <c r="O14" s="30">
        <f t="shared" si="5"/>
        <v>7.742735336093507</v>
      </c>
      <c r="P14" s="5"/>
      <c r="Q14" s="32"/>
    </row>
    <row r="15" spans="1:17" ht="12.75" hidden="1">
      <c r="A15" s="2" t="s">
        <v>16</v>
      </c>
      <c r="B15" s="28" t="s">
        <v>16</v>
      </c>
      <c r="C15" s="62">
        <v>0</v>
      </c>
      <c r="D15" s="63">
        <v>0</v>
      </c>
      <c r="E15" s="64">
        <f t="shared" si="0"/>
        <v>0</v>
      </c>
      <c r="F15" s="62">
        <v>0</v>
      </c>
      <c r="G15" s="63">
        <v>0</v>
      </c>
      <c r="H15" s="64">
        <f t="shared" si="1"/>
        <v>0</v>
      </c>
      <c r="I15" s="64">
        <v>0</v>
      </c>
      <c r="J15" s="29">
        <f t="shared" si="2"/>
        <v>0</v>
      </c>
      <c r="K15" s="30">
        <f t="shared" si="3"/>
        <v>0</v>
      </c>
      <c r="L15" s="83">
        <v>244117155</v>
      </c>
      <c r="M15" s="84">
        <v>210369505</v>
      </c>
      <c r="N15" s="31">
        <f t="shared" si="4"/>
        <v>0</v>
      </c>
      <c r="O15" s="30">
        <f t="shared" si="5"/>
        <v>0</v>
      </c>
      <c r="P15" s="5"/>
      <c r="Q15" s="32"/>
    </row>
    <row r="16" spans="1:17" ht="12.75">
      <c r="A16" s="2" t="s">
        <v>16</v>
      </c>
      <c r="B16" s="28" t="s">
        <v>25</v>
      </c>
      <c r="C16" s="62">
        <v>585322812</v>
      </c>
      <c r="D16" s="63">
        <v>570080515</v>
      </c>
      <c r="E16" s="64">
        <f t="shared" si="0"/>
        <v>-15242297</v>
      </c>
      <c r="F16" s="62">
        <v>682486404</v>
      </c>
      <c r="G16" s="63">
        <v>593453816</v>
      </c>
      <c r="H16" s="64">
        <f t="shared" si="1"/>
        <v>-89032588</v>
      </c>
      <c r="I16" s="64">
        <v>617785428</v>
      </c>
      <c r="J16" s="29">
        <f t="shared" si="2"/>
        <v>-2.604083881152406</v>
      </c>
      <c r="K16" s="30">
        <f t="shared" si="3"/>
        <v>-13.045327713224305</v>
      </c>
      <c r="L16" s="83">
        <v>244117155</v>
      </c>
      <c r="M16" s="84">
        <v>210369505</v>
      </c>
      <c r="N16" s="31">
        <f t="shared" si="4"/>
        <v>-6.243845091509444</v>
      </c>
      <c r="O16" s="30">
        <f t="shared" si="5"/>
        <v>-42.32200289676016</v>
      </c>
      <c r="P16" s="5"/>
      <c r="Q16" s="32"/>
    </row>
    <row r="17" spans="1:17" ht="12.75">
      <c r="A17" s="2" t="s">
        <v>16</v>
      </c>
      <c r="B17" s="28" t="s">
        <v>26</v>
      </c>
      <c r="C17" s="62">
        <v>864417588</v>
      </c>
      <c r="D17" s="63">
        <v>1070810287</v>
      </c>
      <c r="E17" s="64">
        <f t="shared" si="0"/>
        <v>206392699</v>
      </c>
      <c r="F17" s="62">
        <v>900240336</v>
      </c>
      <c r="G17" s="63">
        <v>1114314338</v>
      </c>
      <c r="H17" s="64">
        <f t="shared" si="1"/>
        <v>214074002</v>
      </c>
      <c r="I17" s="64">
        <v>1161474274</v>
      </c>
      <c r="J17" s="41">
        <f t="shared" si="2"/>
        <v>23.87650388714673</v>
      </c>
      <c r="K17" s="30">
        <f t="shared" si="3"/>
        <v>23.779650104458327</v>
      </c>
      <c r="L17" s="87">
        <v>244117155</v>
      </c>
      <c r="M17" s="84">
        <v>210369505</v>
      </c>
      <c r="N17" s="31">
        <f t="shared" si="4"/>
        <v>84.54657723665508</v>
      </c>
      <c r="O17" s="30">
        <f t="shared" si="5"/>
        <v>101.76094771910978</v>
      </c>
      <c r="P17" s="5"/>
      <c r="Q17" s="32"/>
    </row>
    <row r="18" spans="1:17" ht="16.5">
      <c r="A18" s="2" t="s">
        <v>16</v>
      </c>
      <c r="B18" s="33" t="s">
        <v>27</v>
      </c>
      <c r="C18" s="65">
        <v>2248511628</v>
      </c>
      <c r="D18" s="66">
        <v>2492628783</v>
      </c>
      <c r="E18" s="67">
        <f t="shared" si="0"/>
        <v>244117155</v>
      </c>
      <c r="F18" s="65">
        <v>2428356984</v>
      </c>
      <c r="G18" s="66">
        <v>2638726489</v>
      </c>
      <c r="H18" s="67">
        <f t="shared" si="1"/>
        <v>210369505</v>
      </c>
      <c r="I18" s="67">
        <v>2752079005</v>
      </c>
      <c r="J18" s="42">
        <f t="shared" si="2"/>
        <v>10.856833113962441</v>
      </c>
      <c r="K18" s="35">
        <f t="shared" si="3"/>
        <v>8.66303868772533</v>
      </c>
      <c r="L18" s="88">
        <v>244117155</v>
      </c>
      <c r="M18" s="86">
        <v>210369505</v>
      </c>
      <c r="N18" s="36">
        <f t="shared" si="4"/>
        <v>100</v>
      </c>
      <c r="O18" s="35">
        <f t="shared" si="5"/>
        <v>100</v>
      </c>
      <c r="P18" s="5"/>
      <c r="Q18" s="37"/>
    </row>
    <row r="19" spans="1:17" ht="16.5">
      <c r="A19" s="43" t="s">
        <v>16</v>
      </c>
      <c r="B19" s="44" t="s">
        <v>28</v>
      </c>
      <c r="C19" s="71">
        <v>192872568</v>
      </c>
      <c r="D19" s="72">
        <v>96732762</v>
      </c>
      <c r="E19" s="73">
        <f t="shared" si="0"/>
        <v>-96139806</v>
      </c>
      <c r="F19" s="74">
        <v>139504272</v>
      </c>
      <c r="G19" s="75">
        <v>7402899</v>
      </c>
      <c r="H19" s="76">
        <f t="shared" si="1"/>
        <v>-132101373</v>
      </c>
      <c r="I19" s="76">
        <v>13126207</v>
      </c>
      <c r="J19" s="45"/>
      <c r="K19" s="46"/>
      <c r="L19" s="89"/>
      <c r="M19" s="90"/>
      <c r="N19" s="47"/>
      <c r="O19" s="46"/>
      <c r="P19" s="5"/>
      <c r="Q19" s="37"/>
    </row>
    <row r="20" spans="1:17" ht="12.75">
      <c r="A20" s="2" t="s">
        <v>16</v>
      </c>
      <c r="B20" s="48" t="s">
        <v>16</v>
      </c>
      <c r="C20" s="68"/>
      <c r="D20" s="69"/>
      <c r="E20" s="70"/>
      <c r="F20" s="68"/>
      <c r="G20" s="69"/>
      <c r="H20" s="70"/>
      <c r="I20" s="70"/>
      <c r="J20" s="49"/>
      <c r="K20" s="50"/>
      <c r="L20" s="91"/>
      <c r="M20" s="92"/>
      <c r="N20" s="51"/>
      <c r="O20" s="50"/>
      <c r="P20" s="5"/>
      <c r="Q20" s="32"/>
    </row>
    <row r="21" spans="1:17" ht="15.75">
      <c r="A21" s="19" t="s">
        <v>16</v>
      </c>
      <c r="B21" s="44" t="s">
        <v>29</v>
      </c>
      <c r="C21" s="77"/>
      <c r="D21" s="78"/>
      <c r="E21" s="79"/>
      <c r="F21" s="77"/>
      <c r="G21" s="78"/>
      <c r="H21" s="79"/>
      <c r="I21" s="79"/>
      <c r="J21" s="52"/>
      <c r="K21" s="39"/>
      <c r="L21" s="93"/>
      <c r="M21" s="84"/>
      <c r="N21" s="40"/>
      <c r="O21" s="39"/>
      <c r="P21" s="5"/>
      <c r="Q21" s="27"/>
    </row>
    <row r="22" spans="1:17" ht="12.75">
      <c r="A22" s="2" t="s">
        <v>16</v>
      </c>
      <c r="B22" s="28" t="s">
        <v>30</v>
      </c>
      <c r="C22" s="62">
        <v>0</v>
      </c>
      <c r="D22" s="63">
        <v>0</v>
      </c>
      <c r="E22" s="64">
        <f t="shared" si="0"/>
        <v>0</v>
      </c>
      <c r="F22" s="62">
        <v>0</v>
      </c>
      <c r="G22" s="63">
        <v>0</v>
      </c>
      <c r="H22" s="64">
        <f t="shared" si="1"/>
        <v>0</v>
      </c>
      <c r="I22" s="64">
        <v>0</v>
      </c>
      <c r="J22" s="29">
        <f t="shared" si="2"/>
        <v>0</v>
      </c>
      <c r="K22" s="30">
        <f t="shared" si="3"/>
        <v>0</v>
      </c>
      <c r="L22" s="83">
        <v>164157729</v>
      </c>
      <c r="M22" s="84">
        <v>171229142</v>
      </c>
      <c r="N22" s="31">
        <f t="shared" si="4"/>
        <v>0</v>
      </c>
      <c r="O22" s="30">
        <f t="shared" si="5"/>
        <v>0</v>
      </c>
      <c r="P22" s="5"/>
      <c r="Q22" s="32"/>
    </row>
    <row r="23" spans="1:17" ht="12.75">
      <c r="A23" s="6" t="s">
        <v>16</v>
      </c>
      <c r="B23" s="28" t="s">
        <v>31</v>
      </c>
      <c r="C23" s="62">
        <v>0</v>
      </c>
      <c r="D23" s="63">
        <v>141839475</v>
      </c>
      <c r="E23" s="64">
        <f t="shared" si="0"/>
        <v>141839475</v>
      </c>
      <c r="F23" s="62">
        <v>0</v>
      </c>
      <c r="G23" s="63">
        <v>149766240</v>
      </c>
      <c r="H23" s="64">
        <f t="shared" si="1"/>
        <v>149766240</v>
      </c>
      <c r="I23" s="64">
        <v>155756890</v>
      </c>
      <c r="J23" s="29">
        <f t="shared" si="2"/>
        <v>0</v>
      </c>
      <c r="K23" s="30">
        <f t="shared" si="3"/>
        <v>0</v>
      </c>
      <c r="L23" s="83">
        <v>164157729</v>
      </c>
      <c r="M23" s="84">
        <v>171229142</v>
      </c>
      <c r="N23" s="31">
        <f t="shared" si="4"/>
        <v>86.40438428579868</v>
      </c>
      <c r="O23" s="30">
        <f t="shared" si="5"/>
        <v>87.46539184317118</v>
      </c>
      <c r="P23" s="5"/>
      <c r="Q23" s="32"/>
    </row>
    <row r="24" spans="1:17" ht="12.75">
      <c r="A24" s="6" t="s">
        <v>16</v>
      </c>
      <c r="B24" s="28" t="s">
        <v>32</v>
      </c>
      <c r="C24" s="62">
        <v>100222596</v>
      </c>
      <c r="D24" s="63">
        <v>122540850</v>
      </c>
      <c r="E24" s="64">
        <f t="shared" si="0"/>
        <v>22318254</v>
      </c>
      <c r="F24" s="62">
        <v>130858488</v>
      </c>
      <c r="G24" s="63">
        <v>152321390</v>
      </c>
      <c r="H24" s="64">
        <f t="shared" si="1"/>
        <v>21462902</v>
      </c>
      <c r="I24" s="64">
        <v>187142661</v>
      </c>
      <c r="J24" s="29">
        <f t="shared" si="2"/>
        <v>22.268684798386186</v>
      </c>
      <c r="K24" s="30">
        <f t="shared" si="3"/>
        <v>16.401612404386025</v>
      </c>
      <c r="L24" s="83">
        <v>164157729</v>
      </c>
      <c r="M24" s="84">
        <v>171229142</v>
      </c>
      <c r="N24" s="31">
        <f t="shared" si="4"/>
        <v>13.595615714201308</v>
      </c>
      <c r="O24" s="30">
        <f t="shared" si="5"/>
        <v>12.534608156828819</v>
      </c>
      <c r="P24" s="5"/>
      <c r="Q24" s="32"/>
    </row>
    <row r="25" spans="1:17" ht="12.75">
      <c r="A25" s="6" t="s">
        <v>16</v>
      </c>
      <c r="B25" s="28" t="s">
        <v>16</v>
      </c>
      <c r="C25" s="62"/>
      <c r="D25" s="63"/>
      <c r="E25" s="64">
        <f t="shared" si="0"/>
        <v>0</v>
      </c>
      <c r="F25" s="62"/>
      <c r="G25" s="63"/>
      <c r="H25" s="64">
        <f t="shared" si="1"/>
        <v>0</v>
      </c>
      <c r="I25" s="64"/>
      <c r="J25" s="29">
        <f t="shared" si="2"/>
        <v>0</v>
      </c>
      <c r="K25" s="30">
        <f t="shared" si="3"/>
        <v>0</v>
      </c>
      <c r="L25" s="83">
        <v>164157729</v>
      </c>
      <c r="M25" s="84">
        <v>171229142</v>
      </c>
      <c r="N25" s="31">
        <f t="shared" si="4"/>
        <v>0</v>
      </c>
      <c r="O25" s="30">
        <f t="shared" si="5"/>
        <v>0</v>
      </c>
      <c r="P25" s="5"/>
      <c r="Q25" s="32"/>
    </row>
    <row r="26" spans="1:17" ht="16.5">
      <c r="A26" s="6" t="s">
        <v>16</v>
      </c>
      <c r="B26" s="33" t="s">
        <v>33</v>
      </c>
      <c r="C26" s="65">
        <v>100222596</v>
      </c>
      <c r="D26" s="66">
        <v>264380325</v>
      </c>
      <c r="E26" s="67">
        <f t="shared" si="0"/>
        <v>164157729</v>
      </c>
      <c r="F26" s="65">
        <v>130858488</v>
      </c>
      <c r="G26" s="66">
        <v>302087630</v>
      </c>
      <c r="H26" s="67">
        <f t="shared" si="1"/>
        <v>171229142</v>
      </c>
      <c r="I26" s="67">
        <v>342899551</v>
      </c>
      <c r="J26" s="42">
        <f t="shared" si="2"/>
        <v>163.79313203980468</v>
      </c>
      <c r="K26" s="35">
        <f t="shared" si="3"/>
        <v>130.8506193346816</v>
      </c>
      <c r="L26" s="88">
        <v>164157729</v>
      </c>
      <c r="M26" s="86">
        <v>171229142</v>
      </c>
      <c r="N26" s="36">
        <f t="shared" si="4"/>
        <v>100</v>
      </c>
      <c r="O26" s="35">
        <f t="shared" si="5"/>
        <v>100</v>
      </c>
      <c r="P26" s="5"/>
      <c r="Q26" s="37"/>
    </row>
    <row r="27" spans="1:17" ht="15.75">
      <c r="A27" s="19" t="s">
        <v>16</v>
      </c>
      <c r="B27" s="44" t="s">
        <v>34</v>
      </c>
      <c r="C27" s="77"/>
      <c r="D27" s="78"/>
      <c r="E27" s="79"/>
      <c r="F27" s="77"/>
      <c r="G27" s="78"/>
      <c r="H27" s="79"/>
      <c r="I27" s="79"/>
      <c r="J27" s="53"/>
      <c r="K27" s="54"/>
      <c r="L27" s="94"/>
      <c r="M27" s="90"/>
      <c r="N27" s="55"/>
      <c r="O27" s="54"/>
      <c r="P27" s="5"/>
      <c r="Q27" s="27"/>
    </row>
    <row r="28" spans="1:17" ht="12.75">
      <c r="A28" s="2" t="s">
        <v>16</v>
      </c>
      <c r="B28" s="28" t="s">
        <v>35</v>
      </c>
      <c r="C28" s="62">
        <v>18469092</v>
      </c>
      <c r="D28" s="63">
        <v>15000000</v>
      </c>
      <c r="E28" s="64">
        <f t="shared" si="0"/>
        <v>-3469092</v>
      </c>
      <c r="F28" s="62">
        <v>19761924</v>
      </c>
      <c r="G28" s="63">
        <v>5720000</v>
      </c>
      <c r="H28" s="64">
        <f t="shared" si="1"/>
        <v>-14041924</v>
      </c>
      <c r="I28" s="64">
        <v>5948800</v>
      </c>
      <c r="J28" s="29">
        <f t="shared" si="2"/>
        <v>-18.783229841510344</v>
      </c>
      <c r="K28" s="30">
        <f t="shared" si="3"/>
        <v>-71.05544986409218</v>
      </c>
      <c r="L28" s="83">
        <v>-2053863</v>
      </c>
      <c r="M28" s="84">
        <v>-2315062</v>
      </c>
      <c r="N28" s="31">
        <f t="shared" si="4"/>
        <v>168.90571571716322</v>
      </c>
      <c r="O28" s="30">
        <f t="shared" si="5"/>
        <v>606.5463473548441</v>
      </c>
      <c r="P28" s="5"/>
      <c r="Q28" s="32"/>
    </row>
    <row r="29" spans="1:17" ht="12.75">
      <c r="A29" s="6" t="s">
        <v>16</v>
      </c>
      <c r="B29" s="28" t="s">
        <v>36</v>
      </c>
      <c r="C29" s="62">
        <v>25683336</v>
      </c>
      <c r="D29" s="63">
        <v>12650000</v>
      </c>
      <c r="E29" s="64">
        <f t="shared" si="0"/>
        <v>-13033336</v>
      </c>
      <c r="F29" s="62">
        <v>26050836</v>
      </c>
      <c r="G29" s="63">
        <v>24200000</v>
      </c>
      <c r="H29" s="64">
        <f t="shared" si="1"/>
        <v>-1850836</v>
      </c>
      <c r="I29" s="64">
        <v>27408000</v>
      </c>
      <c r="J29" s="29">
        <f t="shared" si="2"/>
        <v>-50.74627377066593</v>
      </c>
      <c r="K29" s="30">
        <f t="shared" si="3"/>
        <v>-7.104708655031263</v>
      </c>
      <c r="L29" s="83">
        <v>-2053863</v>
      </c>
      <c r="M29" s="84">
        <v>-2315062</v>
      </c>
      <c r="N29" s="31">
        <f t="shared" si="4"/>
        <v>634.5766976667869</v>
      </c>
      <c r="O29" s="30">
        <f t="shared" si="5"/>
        <v>79.94757807782253</v>
      </c>
      <c r="P29" s="5"/>
      <c r="Q29" s="32"/>
    </row>
    <row r="30" spans="1:17" ht="12.75">
      <c r="A30" s="6" t="s">
        <v>16</v>
      </c>
      <c r="B30" s="28" t="s">
        <v>37</v>
      </c>
      <c r="C30" s="62">
        <v>0</v>
      </c>
      <c r="D30" s="63">
        <v>0</v>
      </c>
      <c r="E30" s="64">
        <f t="shared" si="0"/>
        <v>0</v>
      </c>
      <c r="F30" s="62">
        <v>0</v>
      </c>
      <c r="G30" s="63">
        <v>0</v>
      </c>
      <c r="H30" s="64">
        <f t="shared" si="1"/>
        <v>0</v>
      </c>
      <c r="I30" s="64">
        <v>0</v>
      </c>
      <c r="J30" s="29">
        <f t="shared" si="2"/>
        <v>0</v>
      </c>
      <c r="K30" s="30">
        <f t="shared" si="3"/>
        <v>0</v>
      </c>
      <c r="L30" s="83">
        <v>-2053863</v>
      </c>
      <c r="M30" s="84">
        <v>-2315062</v>
      </c>
      <c r="N30" s="31">
        <f t="shared" si="4"/>
        <v>0</v>
      </c>
      <c r="O30" s="30">
        <f t="shared" si="5"/>
        <v>0</v>
      </c>
      <c r="P30" s="5"/>
      <c r="Q30" s="32"/>
    </row>
    <row r="31" spans="1:17" ht="12.75">
      <c r="A31" s="6" t="s">
        <v>16</v>
      </c>
      <c r="B31" s="28" t="s">
        <v>38</v>
      </c>
      <c r="C31" s="62">
        <v>9808332</v>
      </c>
      <c r="D31" s="63">
        <v>30116475</v>
      </c>
      <c r="E31" s="64">
        <f t="shared" si="0"/>
        <v>20308143</v>
      </c>
      <c r="F31" s="62">
        <v>10494912</v>
      </c>
      <c r="G31" s="63">
        <v>0</v>
      </c>
      <c r="H31" s="64">
        <f t="shared" si="1"/>
        <v>-10494912</v>
      </c>
      <c r="I31" s="64">
        <v>0</v>
      </c>
      <c r="J31" s="29">
        <f t="shared" si="2"/>
        <v>207.04991429735452</v>
      </c>
      <c r="K31" s="30">
        <f t="shared" si="3"/>
        <v>-100</v>
      </c>
      <c r="L31" s="83">
        <v>-2053863</v>
      </c>
      <c r="M31" s="84">
        <v>-2315062</v>
      </c>
      <c r="N31" s="31">
        <f t="shared" si="4"/>
        <v>-988.777878563468</v>
      </c>
      <c r="O31" s="30">
        <f t="shared" si="5"/>
        <v>453.33178981815604</v>
      </c>
      <c r="P31" s="5"/>
      <c r="Q31" s="32"/>
    </row>
    <row r="32" spans="1:17" ht="12.75">
      <c r="A32" s="6" t="s">
        <v>16</v>
      </c>
      <c r="B32" s="28" t="s">
        <v>39</v>
      </c>
      <c r="C32" s="62">
        <v>212473428</v>
      </c>
      <c r="D32" s="63">
        <v>206613850</v>
      </c>
      <c r="E32" s="64">
        <f t="shared" si="0"/>
        <v>-5859578</v>
      </c>
      <c r="F32" s="62">
        <v>248095020</v>
      </c>
      <c r="G32" s="63">
        <v>272167630</v>
      </c>
      <c r="H32" s="64">
        <f t="shared" si="1"/>
        <v>24072610</v>
      </c>
      <c r="I32" s="64">
        <v>309542751</v>
      </c>
      <c r="J32" s="29">
        <f t="shared" si="2"/>
        <v>-2.7577933180425744</v>
      </c>
      <c r="K32" s="30">
        <f t="shared" si="3"/>
        <v>9.702979930834566</v>
      </c>
      <c r="L32" s="83">
        <v>-2053863</v>
      </c>
      <c r="M32" s="84">
        <v>-2315062</v>
      </c>
      <c r="N32" s="31">
        <f t="shared" si="4"/>
        <v>285.2954651795178</v>
      </c>
      <c r="O32" s="30">
        <f t="shared" si="5"/>
        <v>-1039.8257152508227</v>
      </c>
      <c r="P32" s="5"/>
      <c r="Q32" s="32"/>
    </row>
    <row r="33" spans="1:17" ht="17.25" thickBot="1">
      <c r="A33" s="6" t="s">
        <v>16</v>
      </c>
      <c r="B33" s="56" t="s">
        <v>40</v>
      </c>
      <c r="C33" s="80">
        <v>266434188</v>
      </c>
      <c r="D33" s="81">
        <v>264380325</v>
      </c>
      <c r="E33" s="82">
        <f t="shared" si="0"/>
        <v>-2053863</v>
      </c>
      <c r="F33" s="80">
        <v>304402692</v>
      </c>
      <c r="G33" s="81">
        <v>302087630</v>
      </c>
      <c r="H33" s="82">
        <f t="shared" si="1"/>
        <v>-2315062</v>
      </c>
      <c r="I33" s="82">
        <v>342899551</v>
      </c>
      <c r="J33" s="57">
        <f t="shared" si="2"/>
        <v>-0.7708706661924333</v>
      </c>
      <c r="K33" s="58">
        <f t="shared" si="3"/>
        <v>-0.760526125701937</v>
      </c>
      <c r="L33" s="95">
        <v>-2053863</v>
      </c>
      <c r="M33" s="96">
        <v>-2315062</v>
      </c>
      <c r="N33" s="59">
        <f t="shared" si="4"/>
        <v>100</v>
      </c>
      <c r="O33" s="58">
        <f t="shared" si="5"/>
        <v>100</v>
      </c>
      <c r="P33" s="5"/>
      <c r="Q33" s="37"/>
    </row>
    <row r="34" spans="1:16" ht="16.5" customHeight="1">
      <c r="A34" s="60" t="s">
        <v>0</v>
      </c>
      <c r="B34" s="102" t="s">
        <v>41</v>
      </c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</row>
    <row r="35" spans="1:16" ht="16.5" customHeight="1">
      <c r="A35" s="61" t="s">
        <v>0</v>
      </c>
      <c r="B35" s="104" t="s">
        <v>42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</row>
    <row r="36" spans="1:16" ht="16.5" customHeight="1">
      <c r="A36" s="61" t="s">
        <v>0</v>
      </c>
      <c r="B36" s="104" t="s">
        <v>43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</row>
    <row r="37" spans="1:16" ht="16.5" customHeight="1">
      <c r="A37" s="61" t="s">
        <v>0</v>
      </c>
      <c r="B37" s="104" t="s">
        <v>44</v>
      </c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</row>
    <row r="38" spans="1:16" ht="16.5" customHeight="1">
      <c r="A38" s="5" t="s">
        <v>0</v>
      </c>
      <c r="B38" s="104" t="s">
        <v>45</v>
      </c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</row>
    <row r="39" spans="1:16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</row>
    <row r="40" spans="1:16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</row>
  </sheetData>
  <sheetProtection/>
  <mergeCells count="14">
    <mergeCell ref="B38:P38"/>
    <mergeCell ref="B2:P2"/>
    <mergeCell ref="B3:P3"/>
    <mergeCell ref="B4:P4"/>
    <mergeCell ref="C5:E5"/>
    <mergeCell ref="F5:H5"/>
    <mergeCell ref="J5:K5"/>
    <mergeCell ref="N5:O5"/>
    <mergeCell ref="L5:M5"/>
    <mergeCell ref="B1:O1"/>
    <mergeCell ref="B34:P34"/>
    <mergeCell ref="B35:P35"/>
    <mergeCell ref="B36:P36"/>
    <mergeCell ref="B37:P37"/>
  </mergeCells>
  <printOptions horizontalCentered="1"/>
  <pageMargins left="0.4" right="0.3" top="0.5" bottom="0.5" header="0.5" footer="0.5"/>
  <pageSetup horizontalDpi="600" verticalDpi="600" orientation="landscape" paperSize="9" scale="82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2021-09-23T12:41:08Z</dcterms:created>
  <dcterms:modified xsi:type="dcterms:W3CDTF">2021-09-23T12:43:12Z</dcterms:modified>
  <cp:category/>
  <cp:version/>
  <cp:contentType/>
  <cp:contentStatus/>
</cp:coreProperties>
</file>